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server\VAS\USIM Requirements\USIM RFP 2021\"/>
    </mc:Choice>
  </mc:AlternateContent>
  <bookViews>
    <workbookView xWindow="0" yWindow="0" windowWidth="23040" windowHeight="8610"/>
  </bookViews>
  <sheets>
    <sheet name="USIM" sheetId="1" r:id="rId1"/>
    <sheet name="Sheet3" sheetId="3" r:id="rId2"/>
  </sheets>
  <calcPr calcId="162913"/>
</workbook>
</file>

<file path=xl/calcChain.xml><?xml version="1.0" encoding="utf-8"?>
<calcChain xmlns="http://schemas.openxmlformats.org/spreadsheetml/2006/main">
  <c r="I90" i="1" l="1"/>
  <c r="H90" i="1"/>
  <c r="G90" i="1"/>
  <c r="F90" i="1"/>
  <c r="E103" i="1"/>
  <c r="E90" i="1" l="1"/>
  <c r="I103" i="1" l="1"/>
  <c r="G24" i="1" l="1"/>
  <c r="I88" i="1" l="1"/>
  <c r="I84" i="1"/>
  <c r="I77" i="1"/>
  <c r="I63" i="1"/>
  <c r="I42" i="1"/>
  <c r="I32" i="1"/>
  <c r="I24" i="1"/>
  <c r="I15" i="1"/>
  <c r="I5" i="1"/>
  <c r="I95" i="1"/>
  <c r="I109" i="1"/>
  <c r="I107" i="1"/>
  <c r="I4" i="1" l="1"/>
  <c r="H109" i="1" l="1"/>
  <c r="G109" i="1"/>
  <c r="F109" i="1"/>
  <c r="E109" i="1"/>
  <c r="D3" i="1"/>
  <c r="H63" i="1" l="1"/>
  <c r="G63" i="1"/>
  <c r="F63" i="1"/>
  <c r="E63" i="1"/>
  <c r="H32" i="1"/>
  <c r="G32" i="1"/>
  <c r="F32" i="1"/>
  <c r="E32" i="1"/>
  <c r="H88" i="1"/>
  <c r="G88" i="1"/>
  <c r="F88" i="1"/>
  <c r="E88" i="1"/>
  <c r="E24" i="1"/>
  <c r="H107" i="1"/>
  <c r="G107" i="1"/>
  <c r="F107" i="1"/>
  <c r="E107" i="1"/>
  <c r="H15" i="1"/>
  <c r="G15" i="1"/>
  <c r="F15" i="1"/>
  <c r="E15" i="1"/>
  <c r="H5" i="1" l="1"/>
  <c r="G5" i="1"/>
  <c r="F5" i="1"/>
  <c r="E5" i="1"/>
  <c r="F24" i="1"/>
  <c r="H42" i="1" l="1"/>
  <c r="G42" i="1"/>
  <c r="F42" i="1"/>
  <c r="H84" i="1"/>
  <c r="G84" i="1"/>
  <c r="F84" i="1"/>
  <c r="E84" i="1"/>
  <c r="E42" i="1"/>
  <c r="H77" i="1" l="1"/>
  <c r="G77" i="1"/>
  <c r="F77" i="1"/>
  <c r="F4" i="1" s="1"/>
  <c r="H24" i="1"/>
  <c r="H95" i="1"/>
  <c r="G95" i="1"/>
  <c r="F95" i="1"/>
  <c r="E95" i="1"/>
  <c r="H103" i="1"/>
  <c r="G103" i="1"/>
  <c r="F103" i="1"/>
  <c r="E4" i="1" l="1"/>
  <c r="G4" i="1"/>
  <c r="G3" i="1" s="1"/>
  <c r="H4" i="1"/>
  <c r="H3" i="1" s="1"/>
  <c r="F3" i="1"/>
  <c r="I3" i="1" l="1"/>
  <c r="E3" i="1"/>
</calcChain>
</file>

<file path=xl/sharedStrings.xml><?xml version="1.0" encoding="utf-8"?>
<sst xmlns="http://schemas.openxmlformats.org/spreadsheetml/2006/main" count="121" uniqueCount="116">
  <si>
    <t>A</t>
  </si>
  <si>
    <t>System General Requirements</t>
  </si>
  <si>
    <t>Documentation</t>
  </si>
  <si>
    <t>B</t>
  </si>
  <si>
    <t>C</t>
  </si>
  <si>
    <t>D</t>
  </si>
  <si>
    <t>User Manual</t>
  </si>
  <si>
    <t>Technical Solution - Security</t>
  </si>
  <si>
    <t>File access conditions</t>
  </si>
  <si>
    <t>Prevent fraudulent use of stolen UICCs</t>
  </si>
  <si>
    <t>User authentication</t>
  </si>
  <si>
    <t>User Data Stored in ME</t>
  </si>
  <si>
    <t>Authentication</t>
  </si>
  <si>
    <t xml:space="preserve">Data Integrity </t>
  </si>
  <si>
    <t xml:space="preserve">Follows ISO 7816 (Parts 1 to 4) for Integrated Circuit Cards with contacts </t>
  </si>
  <si>
    <t>Supports class B (3V) and C (1.8V) mobile equipment</t>
  </si>
  <si>
    <t>Communication protocol: ISO T=0</t>
  </si>
  <si>
    <t>PPS procedure (support of speed enhancement):
   A. Default speed: F=512, D=32 (223200 bauds at 3.57 MHz)
   B. Maximum Speed: F=512, D=64 (446400 bauds at 3.57 MHz)</t>
  </si>
  <si>
    <t>Technical Solution - Authentication &amp; Cryptography</t>
  </si>
  <si>
    <t xml:space="preserve">2G Authentication options availability:
   A. Comp128v1
   B. Comp128v2
   C. Comp128v3
   D. Milenage
</t>
  </si>
  <si>
    <t>2G used Authentication: 
   A. Comp128v3</t>
  </si>
  <si>
    <t>3G/LTE Authentication options availability:
   A. Milenage
   B. GBA</t>
  </si>
  <si>
    <t xml:space="preserve">3G/LTE used Authentication:
   A. Milenage </t>
  </si>
  <si>
    <t>Java card Cryptographic Algorithm availability:
   A. CRC 16
   B. CRC 32
   C. DES/3DES
   D.TDES
   E. HMAC-SHA1
   F. SHA224
   G. SHA256
   H. MD5
   I. AES (128, 192, 256 bits)</t>
  </si>
  <si>
    <t xml:space="preserve">Global Platform:
   A. Secure channel protocol: SCP80
   B. v2.2 Amendments: Amendment B (RAM over HTTP)
   C. Options: Multiple Security Domains
</t>
  </si>
  <si>
    <t>Technical Solution - Features &amp; Applications</t>
  </si>
  <si>
    <t>Bearer Independent Protocol (BIP)</t>
  </si>
  <si>
    <t>EAP-AKA &amp; EAP-AKA' (prime) for WiFi Authentication of 3G USIM subs</t>
  </si>
  <si>
    <t>IP Multimedia Services Identity Module ISIM (quoted separately)</t>
  </si>
  <si>
    <t>OTA advanced refresh</t>
  </si>
  <si>
    <t>Technical Solution - Compliance</t>
  </si>
  <si>
    <t>Java Card
   A. Java Card™ 2.2.2 API Specification. 
   B. Java Card™ 2.2.2 Runtime Environment Specification. 
   C. Java Card™ 2.2.2 Virtual Machine Architecture Specification</t>
  </si>
  <si>
    <t xml:space="preserve">Global Platform
   A. GlobalPlatform 2.2 Amendment B, V1.1 (Remote Application Management over HTTP). 
   B. GlobalPlatform 2.1.1 (supports multiple security domains and application extraditions). </t>
  </si>
  <si>
    <t xml:space="preserve">ETSI:
   A. ETSI TS 101.220 (V6.6.0)
   B. ETSI TS 102.221 (V8.2.0)
   C. ETSI TS 102.222 (release 7) 
   D. ETSI TS 102.224 (V8.0.0)
   E. ETSI TS 102.310 (V6.2.0)
</t>
  </si>
  <si>
    <t>3GPP
   A. 3GPP TS 23.040 (V6.5.0)
   B. 3GPP TS 23.041 (V6.2.0)
   C. 3GPP TS 23.048 (V5.8.0)
   D. 3GPP TS 31.101 (V8.0.0)
   E. 3GPP TS 31.102 (V8.6.0)
   F. 3GPP TS 31.103 (V6.13.0)
   G. 3GPP TS 31.111 (V8.6.0)
   H. 3GPP TS 31.115 (V8.5.0)
   I. 3GPP TS 31.116 (V8.0.0)
   J. 3GPP TS 31.130 (V8.1.0)
   K. 3GPP TS 31.133 (V8.1.0) 
   L. 3GPP TS 31.213 
   M.3GPP TS 31.213 (V6.1.0)
   N.3GPP TS 33.220 (V6.13.0)
   O.3GPP TS 33.234 (V6.9.0)
   P. 3GPP TS 43.019 (V5.6.0)
   Q.3GPP TS 51.011 (V4.15.0)
   R. 3GPP TS 51.014</t>
  </si>
  <si>
    <t>UICC/USIM APIs
   A. ETSI TS 102.240 (V7.0.0)
   B. ETSI TS 102.241 (V8.0.0)
   C. ETSI TS 102.268 (V6.0.0)</t>
  </si>
  <si>
    <t>Comp128
A. 3GPP TS 43.020 (V9.1.0)</t>
  </si>
  <si>
    <t>Milenage
   A. 3GPP TS 33.102
   B. 3GPP TS 35.205
   C. 3GPP TS 35.206</t>
  </si>
  <si>
    <t>BIP and CAT-TP
   A. ETSI TS 102.127 (V6.9.0)
   B. ETSI TS 102.223 (V8.2.0)
   C. ETSI TS 102.225 (V9.2.0)
   D. ETSI TS 102.226 (V9.6.0)
   E. ETSI TS 102.431 (V7.0.0)</t>
  </si>
  <si>
    <t>Aspects and Integration Tests
   A. 3GPP TS 31.048 (V5.1.0)
   B. 3GPP TS 31.122 (V8.0.1)
   C. 3GPP TS 51.013 (V5.4.0)
   D. 3GPP TS 51.017 (V4.2.0)</t>
  </si>
  <si>
    <t>Technical Solution - M2M Card Physical Requirments</t>
  </si>
  <si>
    <t>Follows  ETSI TS 102.221 for electrical characteristics and communication protocol</t>
  </si>
  <si>
    <t>Supports class A (5V), B (3V), and C (1.8V) mobile equipment</t>
  </si>
  <si>
    <t xml:space="preserve"> Technical Solution - M2M Features and Applications</t>
  </si>
  <si>
    <t>M2M Extended-Life Operating System</t>
  </si>
  <si>
    <t xml:space="preserve"> Technical Solution - M2M Additional compliance</t>
  </si>
  <si>
    <t xml:space="preserve">ETSI:
   A. ETSI TS 102.671 M2M  UICC; Physical and logical characteristics; (V9.0.0)
   B. ETSI TS 102.226 (V6.17.0)
   C. ETSI TS 102.225 (V6.8.0) 
   D. ETSI TS 102.224 Security mechanisms for UICC based Applications - Functional requirements; (V7.1.0).
   E. ETSI TS 102.223 Card Application Toolkit (CAT); (V6.13.0)
   F. ETSI TS 102.222: Administrative commands and Telecommunications applications; (V6.11.0)
   G.ETSI TS 102.221: Physical and Logical Characteristics;(V6.14.0)
</t>
  </si>
  <si>
    <t>Delivery</t>
  </si>
  <si>
    <t>Details of reference provided (operator, country, number of subscriber, type of cards</t>
  </si>
  <si>
    <t>Authentication Call flow</t>
  </si>
  <si>
    <t>Input &amp; Output file description</t>
  </si>
  <si>
    <t>M2M Technical Specification</t>
  </si>
  <si>
    <t>OTA HTTP polling</t>
  </si>
  <si>
    <t>OTA Update</t>
  </si>
  <si>
    <t>5G ready card</t>
  </si>
  <si>
    <t>Form Factor:  Triple-cut (trio Macro-Micro-Nano in one card with adapaters)</t>
  </si>
  <si>
    <t>Network type: 2G, 3G, 4G and 5G</t>
  </si>
  <si>
    <t>SIM body type: Half SIM &amp; ISO</t>
  </si>
  <si>
    <t>Technical Solution - Other Specifications</t>
  </si>
  <si>
    <t>Null Procedure Byte Frequency: Automatic to prevent time out</t>
  </si>
  <si>
    <t>Full Support of PI, KIC, KID modes</t>
  </si>
  <si>
    <t xml:space="preserve">Remote File Management:
A. RFM support (SFM, USIM and RAM)
B. Input commands supported
C. Output command supported
D. HTTPS support
E. Expanded format
</t>
  </si>
  <si>
    <t xml:space="preserve">Supported Checksum algorithms:
A.XOR 8
B. XOR 16
C. XOR 32
D. CRC 16
E. CRC 32
F. DES
G. 3DES with 2 keys
H. 3DES with 3 keys
</t>
  </si>
  <si>
    <t xml:space="preserve">Proof of receive support
A. Basic PoR support
B. Ciphered PoR support
C. Checksum PoR support
D. 9Exx Status Word support
E. PoR using SMS-SUBMIT
</t>
  </si>
  <si>
    <t xml:space="preserve">Implemented S@T Plug-ins
A. Mber
B. ComputeValueLength
C. Send SMS
D. Change TP-DA
E. ConvertTextPhoneNumbertoGSMPhoneNumber
</t>
  </si>
  <si>
    <t>Ability to predefine preferred list of certain number of operators for 2G</t>
  </si>
  <si>
    <t>Ability to predefine preferred list of certain number of operators for 3G</t>
  </si>
  <si>
    <t>Ability to predefine preferred list of certain number of operators for 4G</t>
  </si>
  <si>
    <t>Ability to update the predefined preferred list OTA</t>
  </si>
  <si>
    <t>Ability to predefine prohibited network, deny the customer to attach to mobile country code MCC 425</t>
  </si>
  <si>
    <t>ISO1 plug-in for Mobile Commerce application</t>
  </si>
  <si>
    <t>Dual IMSI</t>
  </si>
  <si>
    <t>APN Push (Multi-SIM)</t>
  </si>
  <si>
    <t>Multi Language support (up to 4 languages)</t>
  </si>
  <si>
    <t>STK</t>
  </si>
  <si>
    <t>Predefined preferred list of certain number of operators</t>
  </si>
  <si>
    <t xml:space="preserve">Ability to update the predefined prefered list </t>
  </si>
  <si>
    <t>Basic S@T Functionality compliance</t>
  </si>
  <si>
    <t xml:space="preserve">11.14/ 3GPP TS 51.014 mechanisms supported by Toolkit:
A. Main menu handling
B. ME timer handling
C. Mobile events registering
D. Call control by SIM support
E. MO SMS control by SIM support
F. Communication channels handling
G. SMS PP data download
H. Direct filesystem access from scripts
I. Cell Broadcast data download
J. Automatic REFRESH issuing
</t>
  </si>
  <si>
    <t xml:space="preserve">TS 11.11/51.011
A. ADN mode (standard mode)
B. FDN mode (fixed dialing numbers)
C. BDN mode (Barrier dialing numbers)
</t>
  </si>
  <si>
    <t xml:space="preserve">OTA Compliance:
A. DES in CBC mode
B. DES in ECB mode
C. 3DES with 2 keys
D. 3DES with 3 keys
</t>
  </si>
  <si>
    <t>Form factor: trio (3-in-1)</t>
  </si>
  <si>
    <t>E</t>
  </si>
  <si>
    <t>Training</t>
  </si>
  <si>
    <t>Supplier Experience, market share and references</t>
  </si>
  <si>
    <r>
      <t xml:space="preserve">References in (EU, US, China, MENA, Africa) (if ref include (&gt; 5 Opco in EU + </t>
    </r>
    <r>
      <rPr>
        <sz val="11"/>
        <color theme="1"/>
        <rFont val="Calibri"/>
        <family val="2"/>
      </rPr>
      <t>≥ 1 Opco in US + &gt; 3 Opco in MENA) → full grade, if ref include (2-5 Opco in EU +  0-1 in US + 1-3 MENA)→ half grade, otherwise grade =0)</t>
    </r>
  </si>
  <si>
    <r>
      <t xml:space="preserve">Market share (MENA, World) (share&lt; 5% → grade=0, 5% </t>
    </r>
    <r>
      <rPr>
        <sz val="11"/>
        <color theme="1"/>
        <rFont val="Calibri"/>
        <family val="2"/>
      </rPr>
      <t>≤ share≤15% → grade=1 (partial), share&gt; 15% → grade = 2 (full))</t>
    </r>
  </si>
  <si>
    <t>F</t>
  </si>
  <si>
    <t>Technical Support</t>
  </si>
  <si>
    <t>The Supplier ensures 24 x 7 availability. Bidder to describe the organizational structure of the technical support in terms of quantity and quality of the employed personnel in relation to the customer support in all the stages of the network life-cycle (design, implementation, testing and validation, start up, operation, management, planning, upgrade, expansion, etc).
o Bidder is expected to outline and detail the provisioning of the following technical support:
o Number of available engineers / technicians and their areas of expertise.
o These engineers / technicians would be available to MIC2 for technical support.
o Level of technical support by the above mentioned engineers (e.g. 24/7…)
o Response time for technical support.
o Initial period of time during which bidders expert staff will work with target network for monitoring and troubleshooting the network.</t>
  </si>
  <si>
    <t>Support office in the MENA &amp; Gulf region</t>
  </si>
  <si>
    <t>Product Description, features description</t>
  </si>
  <si>
    <t>DNS Resolver</t>
  </si>
  <si>
    <t>Memory size: 128k</t>
  </si>
  <si>
    <t>Vendor1</t>
  </si>
  <si>
    <t>Vendor2</t>
  </si>
  <si>
    <t>Vendor 3</t>
  </si>
  <si>
    <t>Vendor 4</t>
  </si>
  <si>
    <t>Vendor 5</t>
  </si>
  <si>
    <t>LTE SIM shall be used to provide security features</t>
  </si>
  <si>
    <t>LTE SIM shall be unambiguously identified</t>
  </si>
  <si>
    <t xml:space="preserve">Toolkit Technology: 
 A. S@T
</t>
  </si>
  <si>
    <t xml:space="preserve">Dynamic Service Management Technology:
A. S@T
</t>
  </si>
  <si>
    <t xml:space="preserve">Programming Environment
A. Java Card API
B. OTA Encryption
</t>
  </si>
  <si>
    <t xml:space="preserve">Bidder to specify the chip material / plastic type / dimensions / thickness … of the SIM cards </t>
  </si>
  <si>
    <t xml:space="preserve">Key Ceremony is already established, Aditional delay is incurred as Vendor does not have a transport key and did not do the key ceremony. </t>
  </si>
  <si>
    <t xml:space="preserve">All related costs including payment to Nokia and its asscoaited cost to get a new key  to implement the transport key (travel…) shall be covered by the Supplier to apply the complete process. </t>
  </si>
  <si>
    <t xml:space="preserve"> Branding/customization for cards within 2 weeks, and 2 weeks for delivery.</t>
  </si>
  <si>
    <t>Advanced training for 5 persons fully covered by vendor</t>
  </si>
  <si>
    <t>Abide access data intended for LTE SIM internal use, example authentication keys</t>
  </si>
  <si>
    <t>Standard Release:  6 or above  &amp; LSIM is network agnostic</t>
  </si>
  <si>
    <t>LTE SIM parameters definition</t>
  </si>
  <si>
    <t>LTE SIM Technical Specification</t>
  </si>
  <si>
    <t>Technical Solution - LTE SIM Card Physical Characteristics</t>
  </si>
  <si>
    <t>LTE SIM &amp; M2M: Technical Evaluation</t>
  </si>
  <si>
    <t xml:space="preserve">Previous technical support experience if applicable. Supplier who does not have previous experience with MIC 2 will take half grade.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</si>
</sst>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name val="宋体"/>
      <family val="3"/>
      <charset val="134"/>
    </font>
    <font>
      <sz val="11"/>
      <color indexed="8"/>
      <name val="Calibri"/>
      <family val="2"/>
      <scheme val="minor"/>
    </font>
    <font>
      <sz val="11"/>
      <color theme="1"/>
      <name val="Calibri"/>
      <family val="2"/>
      <charset val="134"/>
      <scheme val="minor"/>
    </font>
    <font>
      <sz val="11"/>
      <color theme="3"/>
      <name val="Calibri"/>
      <family val="2"/>
      <scheme val="minor"/>
    </font>
    <font>
      <sz val="11"/>
      <name val="Calibri"/>
      <family val="2"/>
      <scheme val="minor"/>
    </font>
    <font>
      <b/>
      <sz val="12"/>
      <color theme="4" tint="-0.249977111117893"/>
      <name val="Calibri"/>
      <family val="2"/>
      <scheme val="minor"/>
    </font>
    <font>
      <b/>
      <sz val="11"/>
      <color rgb="FFC00000"/>
      <name val="Calibri"/>
      <family val="2"/>
      <scheme val="minor"/>
    </font>
    <font>
      <i/>
      <sz val="11"/>
      <color theme="1"/>
      <name val="Calibri"/>
      <family val="2"/>
      <scheme val="minor"/>
    </font>
    <font>
      <sz val="12"/>
      <color theme="1"/>
      <name val="Calibri"/>
      <family val="2"/>
      <scheme val="minor"/>
    </font>
    <font>
      <b/>
      <sz val="11"/>
      <name val="Calibri"/>
      <family val="2"/>
      <scheme val="minor"/>
    </font>
    <font>
      <i/>
      <sz val="12"/>
      <color theme="1"/>
      <name val="Calibri"/>
      <family val="2"/>
      <scheme val="minor"/>
    </font>
    <font>
      <sz val="11"/>
      <color theme="1"/>
      <name val="Calibri"/>
      <family val="2"/>
    </font>
  </fonts>
  <fills count="15">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rgb="FFFFFF99"/>
        <bgColor indexed="64"/>
      </patternFill>
    </fill>
    <fill>
      <patternFill patternType="mediumGray">
        <fgColor theme="0" tint="-0.14996795556505021"/>
        <bgColor rgb="FFFFFF66"/>
      </patternFill>
    </fill>
    <fill>
      <patternFill patternType="mediumGray">
        <fgColor theme="0" tint="-0.14996795556505021"/>
        <bgColor theme="6" tint="0.79995117038483843"/>
      </patternFill>
    </fill>
    <fill>
      <patternFill patternType="solid">
        <fgColor theme="0"/>
        <bgColor indexed="64"/>
      </patternFill>
    </fill>
    <fill>
      <patternFill patternType="solid">
        <fgColor rgb="FFFFFF00"/>
        <bgColor indexed="64"/>
      </patternFill>
    </fill>
  </fills>
  <borders count="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7">
    <xf numFmtId="0" fontId="0" fillId="0" borderId="0"/>
    <xf numFmtId="0" fontId="3" fillId="0" borderId="0" applyNumberFormat="0" applyFill="0" applyBorder="0" applyAlignment="0" applyProtection="0"/>
    <xf numFmtId="0" fontId="12" fillId="0" borderId="0" applyNumberFormat="0" applyFill="0" applyBorder="0" applyAlignment="0" applyProtection="0"/>
    <xf numFmtId="9" fontId="1" fillId="0" borderId="0" applyFont="0" applyFill="0" applyBorder="0" applyAlignment="0" applyProtection="0"/>
    <xf numFmtId="0" fontId="5" fillId="0" borderId="0"/>
    <xf numFmtId="0" fontId="6" fillId="0" borderId="0"/>
    <xf numFmtId="0" fontId="7" fillId="0" borderId="0">
      <alignment vertical="center"/>
    </xf>
  </cellStyleXfs>
  <cellXfs count="61">
    <xf numFmtId="0" fontId="0" fillId="0" borderId="0" xfId="0"/>
    <xf numFmtId="0" fontId="2" fillId="2" borderId="5" xfId="0" applyFont="1" applyFill="1" applyBorder="1" applyAlignment="1">
      <alignment horizontal="center" vertical="center"/>
    </xf>
    <xf numFmtId="0" fontId="0" fillId="0" borderId="0" xfId="0"/>
    <xf numFmtId="0" fontId="0" fillId="2" borderId="0" xfId="0" applyFill="1" applyAlignment="1">
      <alignment horizontal="center" vertical="center"/>
    </xf>
    <xf numFmtId="0" fontId="0" fillId="0" borderId="0" xfId="0" applyFont="1"/>
    <xf numFmtId="9" fontId="2" fillId="2" borderId="0" xfId="3" applyFont="1" applyFill="1" applyAlignment="1">
      <alignment horizontal="center" vertical="center"/>
    </xf>
    <xf numFmtId="0" fontId="4" fillId="2" borderId="0" xfId="0" applyFont="1" applyFill="1" applyAlignment="1">
      <alignment horizontal="right" vertical="center"/>
    </xf>
    <xf numFmtId="0" fontId="3" fillId="3"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5" borderId="2" xfId="0" applyFont="1" applyFill="1" applyBorder="1" applyAlignment="1">
      <alignment horizontal="center" vertical="center"/>
    </xf>
    <xf numFmtId="0" fontId="3" fillId="6" borderId="2" xfId="0" applyFont="1" applyFill="1" applyBorder="1" applyAlignment="1">
      <alignment horizontal="center" vertical="center"/>
    </xf>
    <xf numFmtId="0" fontId="8" fillId="2" borderId="0" xfId="0" applyFont="1" applyFill="1" applyAlignment="1">
      <alignment horizontal="right" vertical="center"/>
    </xf>
    <xf numFmtId="0" fontId="0" fillId="0" borderId="0" xfId="0" applyAlignment="1">
      <alignment horizontal="center" vertical="center"/>
    </xf>
    <xf numFmtId="9" fontId="1" fillId="2" borderId="0" xfId="3" applyFont="1" applyFill="1" applyAlignment="1">
      <alignment horizontal="center" vertical="center"/>
    </xf>
    <xf numFmtId="10" fontId="1" fillId="0" borderId="0" xfId="3" applyNumberFormat="1" applyFont="1" applyAlignment="1">
      <alignment horizontal="center" vertical="center"/>
    </xf>
    <xf numFmtId="0" fontId="9" fillId="0" borderId="3" xfId="0" applyFont="1" applyBorder="1"/>
    <xf numFmtId="9" fontId="10" fillId="9" borderId="3" xfId="3" applyFont="1" applyFill="1" applyBorder="1" applyAlignment="1">
      <alignment horizontal="center"/>
    </xf>
    <xf numFmtId="10" fontId="11" fillId="3" borderId="0" xfId="3" applyNumberFormat="1" applyFont="1" applyFill="1" applyBorder="1" applyAlignment="1">
      <alignment horizontal="center" vertical="center"/>
    </xf>
    <xf numFmtId="0" fontId="9" fillId="0" borderId="3" xfId="0" applyNumberFormat="1" applyFont="1" applyFill="1" applyBorder="1" applyAlignment="1">
      <alignment horizontal="center"/>
    </xf>
    <xf numFmtId="0" fontId="0" fillId="0" borderId="3" xfId="0" applyFont="1" applyBorder="1" applyAlignment="1">
      <alignment horizontal="left" vertical="top" wrapText="1"/>
    </xf>
    <xf numFmtId="0" fontId="0" fillId="0" borderId="3" xfId="0" applyFont="1" applyBorder="1" applyAlignment="1">
      <alignment horizontal="center" vertical="top"/>
    </xf>
    <xf numFmtId="0" fontId="0" fillId="2" borderId="0" xfId="0" applyFill="1" applyAlignment="1">
      <alignment horizontal="center" vertical="top"/>
    </xf>
    <xf numFmtId="0" fontId="8" fillId="2" borderId="0" xfId="0" applyFont="1" applyFill="1" applyAlignment="1">
      <alignment horizontal="center" vertical="top"/>
    </xf>
    <xf numFmtId="0" fontId="4" fillId="2" borderId="0" xfId="0" applyFont="1" applyFill="1" applyAlignment="1">
      <alignment horizontal="center" vertical="top"/>
    </xf>
    <xf numFmtId="9" fontId="3" fillId="9" borderId="3" xfId="1" applyNumberFormat="1" applyFill="1" applyBorder="1" applyAlignment="1">
      <alignment horizontal="center"/>
    </xf>
    <xf numFmtId="0" fontId="3" fillId="0" borderId="0" xfId="1"/>
    <xf numFmtId="0" fontId="3" fillId="9" borderId="4" xfId="1" applyFill="1" applyBorder="1" applyAlignment="1">
      <alignment vertical="center" wrapText="1"/>
    </xf>
    <xf numFmtId="0" fontId="3" fillId="11" borderId="3" xfId="1" applyNumberFormat="1" applyFill="1" applyBorder="1" applyAlignment="1">
      <alignment horizontal="center" vertical="top"/>
    </xf>
    <xf numFmtId="164" fontId="3" fillId="10" borderId="3" xfId="1" applyNumberFormat="1" applyFill="1" applyBorder="1" applyAlignment="1">
      <alignment horizontal="center" vertical="center"/>
    </xf>
    <xf numFmtId="0" fontId="0" fillId="0" borderId="3" xfId="0" applyBorder="1"/>
    <xf numFmtId="0" fontId="0" fillId="0" borderId="3" xfId="0" applyFont="1" applyFill="1" applyBorder="1" applyAlignment="1">
      <alignment horizontal="left" vertical="top" wrapText="1"/>
    </xf>
    <xf numFmtId="0" fontId="0" fillId="0" borderId="3" xfId="0" applyFont="1" applyBorder="1" applyAlignment="1">
      <alignment vertical="center" wrapText="1"/>
    </xf>
    <xf numFmtId="0" fontId="0" fillId="0" borderId="3" xfId="0" applyFont="1" applyBorder="1" applyAlignment="1">
      <alignment horizontal="left" vertical="center" wrapText="1"/>
    </xf>
    <xf numFmtId="0" fontId="12" fillId="7" borderId="3" xfId="2" applyFill="1" applyBorder="1" applyAlignment="1">
      <alignment vertical="center" wrapText="1"/>
    </xf>
    <xf numFmtId="0" fontId="12" fillId="12" borderId="3" xfId="2" applyFill="1" applyBorder="1" applyAlignment="1">
      <alignment horizontal="center" vertical="top"/>
    </xf>
    <xf numFmtId="9" fontId="12" fillId="9" borderId="3" xfId="2" applyNumberFormat="1" applyFill="1" applyBorder="1" applyAlignment="1">
      <alignment horizontal="center"/>
    </xf>
    <xf numFmtId="9" fontId="12" fillId="8" borderId="3" xfId="2" applyNumberFormat="1" applyFill="1" applyBorder="1" applyAlignment="1">
      <alignment horizontal="center" vertical="center"/>
    </xf>
    <xf numFmtId="0" fontId="12" fillId="0" borderId="0" xfId="2"/>
    <xf numFmtId="0" fontId="0" fillId="0" borderId="3" xfId="0" applyBorder="1" applyAlignment="1">
      <alignment horizontal="center"/>
    </xf>
    <xf numFmtId="0" fontId="9" fillId="0" borderId="3" xfId="0" applyNumberFormat="1" applyFont="1" applyFill="1" applyBorder="1" applyAlignment="1">
      <alignment horizontal="center" vertical="center"/>
    </xf>
    <xf numFmtId="0" fontId="0" fillId="0" borderId="3" xfId="0" applyBorder="1" applyAlignment="1">
      <alignment horizontal="center" vertical="center"/>
    </xf>
    <xf numFmtId="0" fontId="14" fillId="0" borderId="3" xfId="0" applyNumberFormat="1" applyFont="1" applyFill="1" applyBorder="1" applyAlignment="1">
      <alignment horizontal="center"/>
    </xf>
    <xf numFmtId="0" fontId="13" fillId="0" borderId="3" xfId="0" applyFont="1" applyBorder="1"/>
    <xf numFmtId="0" fontId="13" fillId="0" borderId="3" xfId="0" applyFont="1" applyBorder="1" applyAlignment="1">
      <alignment wrapText="1"/>
    </xf>
    <xf numFmtId="0" fontId="3" fillId="9" borderId="3" xfId="1" applyFill="1" applyBorder="1" applyAlignment="1">
      <alignment vertical="center" wrapText="1"/>
    </xf>
    <xf numFmtId="0" fontId="0" fillId="9" borderId="4" xfId="0" applyFill="1" applyBorder="1" applyAlignment="1">
      <alignment vertical="center" wrapText="1"/>
    </xf>
    <xf numFmtId="9" fontId="0" fillId="9" borderId="3" xfId="0" applyNumberFormat="1" applyFill="1" applyBorder="1" applyAlignment="1">
      <alignment horizontal="center"/>
    </xf>
    <xf numFmtId="0" fontId="12" fillId="9" borderId="4" xfId="2" applyFill="1" applyBorder="1" applyAlignment="1">
      <alignment vertical="center" wrapText="1"/>
    </xf>
    <xf numFmtId="0" fontId="0" fillId="0" borderId="3" xfId="0" applyBorder="1" applyAlignment="1">
      <alignment vertical="center" wrapText="1"/>
    </xf>
    <xf numFmtId="0" fontId="0" fillId="0" borderId="3" xfId="0" applyBorder="1" applyAlignment="1">
      <alignment horizontal="center" vertical="top"/>
    </xf>
    <xf numFmtId="0" fontId="0" fillId="0" borderId="3" xfId="0" applyNumberFormat="1" applyFill="1" applyBorder="1" applyAlignment="1">
      <alignment horizontal="center"/>
    </xf>
    <xf numFmtId="0" fontId="15" fillId="0" borderId="0" xfId="2" applyFont="1"/>
    <xf numFmtId="0" fontId="0" fillId="13" borderId="4" xfId="0" applyFill="1" applyBorder="1" applyAlignment="1">
      <alignment vertical="center" wrapText="1"/>
    </xf>
    <xf numFmtId="9" fontId="3" fillId="0" borderId="0" xfId="1" applyNumberFormat="1"/>
    <xf numFmtId="0" fontId="0" fillId="0" borderId="3" xfId="0" applyBorder="1" applyAlignment="1">
      <alignment wrapText="1"/>
    </xf>
    <xf numFmtId="0" fontId="0" fillId="14" borderId="3" xfId="0" applyFill="1" applyBorder="1"/>
    <xf numFmtId="0" fontId="0" fillId="0" borderId="3" xfId="0" applyFont="1" applyBorder="1" applyAlignment="1">
      <alignment horizontal="center" vertical="center"/>
    </xf>
    <xf numFmtId="10" fontId="3" fillId="10" borderId="3" xfId="1" applyNumberFormat="1" applyFill="1" applyBorder="1" applyAlignment="1">
      <alignment horizontal="center" vertical="center"/>
    </xf>
    <xf numFmtId="9" fontId="3" fillId="9" borderId="3" xfId="1" applyNumberFormat="1" applyFont="1" applyFill="1" applyBorder="1" applyAlignment="1">
      <alignment horizontal="center"/>
    </xf>
    <xf numFmtId="0" fontId="14" fillId="0" borderId="3" xfId="0" applyNumberFormat="1" applyFont="1" applyFill="1" applyBorder="1" applyAlignment="1">
      <alignment horizontal="center" vertical="center"/>
    </xf>
    <xf numFmtId="0" fontId="0" fillId="0" borderId="3" xfId="0" applyFill="1" applyBorder="1" applyAlignment="1">
      <alignment wrapText="1"/>
    </xf>
  </cellXfs>
  <cellStyles count="7">
    <cellStyle name="0,0_x000d__x000a_NA_x000d__x000a_" xfId="4"/>
    <cellStyle name="Normal" xfId="0" builtinId="0"/>
    <cellStyle name="Normal 2" xfId="5"/>
    <cellStyle name="Normal 3" xfId="6"/>
    <cellStyle name="Percent" xfId="3" builtinId="5"/>
    <cellStyle name="RowLevel_1" xfId="1" builtinId="1" iLevel="0"/>
    <cellStyle name="RowLevel_2" xfId="2" builtinId="1" iLevel="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applyStyles="1" summaryBelow="0"/>
  </sheetPr>
  <dimension ref="A1:M112"/>
  <sheetViews>
    <sheetView tabSelected="1" workbookViewId="0">
      <selection activeCell="F117" sqref="F117"/>
    </sheetView>
  </sheetViews>
  <sheetFormatPr defaultRowHeight="15" outlineLevelRow="2"/>
  <cols>
    <col min="1" max="1" width="5.7109375" bestFit="1" customWidth="1"/>
    <col min="2" max="2" width="57" customWidth="1"/>
    <col min="4" max="4" width="5.42578125" bestFit="1" customWidth="1"/>
    <col min="5" max="5" width="9.140625" bestFit="1" customWidth="1"/>
    <col min="6" max="7" width="8.7109375" bestFit="1" customWidth="1"/>
    <col min="8" max="8" width="9.140625" bestFit="1" customWidth="1"/>
    <col min="9" max="9" width="9.140625" style="2" bestFit="1" customWidth="1"/>
  </cols>
  <sheetData>
    <row r="1" spans="1:13" ht="15.75" thickBot="1">
      <c r="A1" s="3"/>
      <c r="B1" s="3"/>
      <c r="C1" s="21"/>
      <c r="D1" s="13"/>
      <c r="E1" s="1" t="s">
        <v>114</v>
      </c>
      <c r="F1" s="1"/>
      <c r="G1" s="1"/>
      <c r="H1" s="1"/>
      <c r="I1" s="1"/>
      <c r="J1" s="12"/>
      <c r="K1" s="12"/>
      <c r="L1" s="12"/>
      <c r="M1" s="12"/>
    </row>
    <row r="2" spans="1:13">
      <c r="A2" s="3"/>
      <c r="B2" s="11"/>
      <c r="C2" s="22"/>
      <c r="D2" s="13"/>
      <c r="E2" s="7" t="s">
        <v>94</v>
      </c>
      <c r="F2" s="8" t="s">
        <v>95</v>
      </c>
      <c r="G2" s="9" t="s">
        <v>96</v>
      </c>
      <c r="H2" s="10" t="s">
        <v>97</v>
      </c>
      <c r="I2" s="10" t="s">
        <v>98</v>
      </c>
      <c r="J2" s="12"/>
      <c r="K2" s="12"/>
      <c r="L2" s="12"/>
      <c r="M2" s="12"/>
    </row>
    <row r="3" spans="1:13">
      <c r="A3" s="3"/>
      <c r="B3" s="6"/>
      <c r="C3" s="23"/>
      <c r="D3" s="5">
        <f>SUM(D4,D90,D95,D103,D107, D109)</f>
        <v>1.0000000000000002</v>
      </c>
      <c r="E3" s="17">
        <f>SUM(E4,E90,E95,E103,E107,E109)</f>
        <v>0</v>
      </c>
      <c r="F3" s="17">
        <f>SUM(F4,F90,F95,F103,F107,F109)</f>
        <v>0</v>
      </c>
      <c r="G3" s="17">
        <f>SUM(G4,G90,G95,G103,G107,G109)</f>
        <v>0</v>
      </c>
      <c r="H3" s="17">
        <f>SUM(H4,H90,H95,H103,H107,H109)</f>
        <v>0</v>
      </c>
      <c r="I3" s="17">
        <f>SUM(I4,I90,I95,I103,I107,I109)</f>
        <v>0</v>
      </c>
      <c r="J3" s="14"/>
      <c r="K3" s="14"/>
      <c r="L3" s="14"/>
      <c r="M3" s="14"/>
    </row>
    <row r="4" spans="1:13" s="25" customFormat="1" collapsed="1">
      <c r="A4" s="26" t="s">
        <v>0</v>
      </c>
      <c r="B4" s="44" t="s">
        <v>1</v>
      </c>
      <c r="C4" s="27"/>
      <c r="D4" s="24">
        <v>0.48</v>
      </c>
      <c r="E4" s="28">
        <f>SUM(E5,E15,E24,E32,E42,E63,E77,E84,E88)*D4</f>
        <v>0</v>
      </c>
      <c r="F4" s="28">
        <f>SUM(F5,F15,F24,F32,F42,F63,F77,F84,F88)*D4</f>
        <v>0</v>
      </c>
      <c r="G4" s="28">
        <f>SUM(G5,G15,G24,G32,G42,G63,G77,G84,G88)*D4</f>
        <v>0</v>
      </c>
      <c r="H4" s="28">
        <f>SUM(H5,H15,H24,H32,H42,H63,H77,H84,H88)*D4</f>
        <v>0</v>
      </c>
      <c r="I4" s="57">
        <f>SUM(I5,I15,I24,I32,I42,I63,I77,I84,I88)*D4</f>
        <v>0</v>
      </c>
    </row>
    <row r="5" spans="1:13" s="37" customFormat="1" hidden="1" outlineLevel="1">
      <c r="A5" s="47"/>
      <c r="B5" s="33" t="s">
        <v>7</v>
      </c>
      <c r="C5" s="34"/>
      <c r="D5" s="35">
        <v>0.05</v>
      </c>
      <c r="E5" s="36">
        <f>SUMPRODUCT(C6:C14,E6:E14)/SUM(C6:C14)*D5/2</f>
        <v>0</v>
      </c>
      <c r="F5" s="36">
        <f>SUMPRODUCT(C6:C14,F6:F14)/SUM(C6:C14)*D5/2</f>
        <v>0</v>
      </c>
      <c r="G5" s="36">
        <f>SUMPRODUCT(C6:C14,G6:G14)/SUM(C6:C14)*D5/2</f>
        <v>0</v>
      </c>
      <c r="H5" s="36">
        <f>SUMPRODUCT(C6:C14,H6:H14)/SUM(C6:C14)*D5/2</f>
        <v>0</v>
      </c>
      <c r="I5" s="36">
        <f>SUMPRODUCT(C6:C14,I6:I14)/SUM(C6:C14)*D5/2</f>
        <v>0</v>
      </c>
    </row>
    <row r="6" spans="1:13" ht="15.75" hidden="1" outlineLevel="2">
      <c r="A6" s="45"/>
      <c r="B6" s="30" t="s">
        <v>99</v>
      </c>
      <c r="C6" s="20">
        <v>3</v>
      </c>
      <c r="D6" s="16"/>
      <c r="E6" s="18"/>
      <c r="F6" s="18"/>
      <c r="G6" s="18"/>
      <c r="H6" s="18"/>
      <c r="I6" s="18"/>
      <c r="J6" s="2"/>
      <c r="K6" s="2"/>
      <c r="L6" s="2"/>
      <c r="M6" s="2"/>
    </row>
    <row r="7" spans="1:13" ht="15.75" hidden="1" outlineLevel="2">
      <c r="A7" s="45"/>
      <c r="B7" s="30" t="s">
        <v>100</v>
      </c>
      <c r="C7" s="20">
        <v>3</v>
      </c>
      <c r="D7" s="16"/>
      <c r="E7" s="18"/>
      <c r="F7" s="18"/>
      <c r="G7" s="18"/>
      <c r="H7" s="18"/>
      <c r="I7" s="18"/>
      <c r="J7" s="4"/>
      <c r="K7" s="4"/>
      <c r="L7" s="4"/>
      <c r="M7" s="4"/>
    </row>
    <row r="8" spans="1:13" ht="15.75" hidden="1" outlineLevel="2">
      <c r="A8" s="45"/>
      <c r="B8" s="30" t="s">
        <v>8</v>
      </c>
      <c r="C8" s="20">
        <v>1</v>
      </c>
      <c r="D8" s="16"/>
      <c r="E8" s="18"/>
      <c r="F8" s="18"/>
      <c r="G8" s="18"/>
      <c r="H8" s="18"/>
      <c r="I8" s="18"/>
      <c r="J8" s="4"/>
      <c r="K8" s="4"/>
      <c r="L8" s="4"/>
      <c r="M8" s="4"/>
    </row>
    <row r="9" spans="1:13" ht="15.75" hidden="1" outlineLevel="2">
      <c r="A9" s="45"/>
      <c r="B9" s="30" t="s">
        <v>9</v>
      </c>
      <c r="C9" s="20">
        <v>2</v>
      </c>
      <c r="D9" s="16"/>
      <c r="E9" s="18"/>
      <c r="F9" s="18"/>
      <c r="G9" s="18"/>
      <c r="H9" s="18"/>
      <c r="I9" s="18"/>
      <c r="J9" s="4"/>
      <c r="K9" s="4"/>
      <c r="L9" s="4"/>
      <c r="M9" s="4"/>
    </row>
    <row r="10" spans="1:13" ht="15.75" hidden="1" outlineLevel="2">
      <c r="A10" s="45"/>
      <c r="B10" s="30" t="s">
        <v>10</v>
      </c>
      <c r="C10" s="20">
        <v>2</v>
      </c>
      <c r="D10" s="16"/>
      <c r="E10" s="18"/>
      <c r="F10" s="18"/>
      <c r="G10" s="18"/>
      <c r="H10" s="18"/>
      <c r="I10" s="18"/>
      <c r="J10" s="4"/>
      <c r="K10" s="4"/>
      <c r="L10" s="4"/>
      <c r="M10" s="4"/>
    </row>
    <row r="11" spans="1:13" ht="15.75" hidden="1" outlineLevel="2">
      <c r="A11" s="45"/>
      <c r="B11" s="30" t="s">
        <v>11</v>
      </c>
      <c r="C11" s="20">
        <v>2</v>
      </c>
      <c r="D11" s="16"/>
      <c r="E11" s="18"/>
      <c r="F11" s="18"/>
      <c r="G11" s="18"/>
      <c r="H11" s="18"/>
      <c r="I11" s="18"/>
      <c r="J11" s="4"/>
      <c r="K11" s="4"/>
      <c r="L11" s="4"/>
      <c r="M11" s="4"/>
    </row>
    <row r="12" spans="1:13" ht="15.75" hidden="1" outlineLevel="2">
      <c r="A12" s="45"/>
      <c r="B12" s="30" t="s">
        <v>12</v>
      </c>
      <c r="C12" s="20">
        <v>2</v>
      </c>
      <c r="D12" s="16"/>
      <c r="E12" s="18"/>
      <c r="F12" s="18"/>
      <c r="G12" s="18"/>
      <c r="H12" s="18"/>
      <c r="I12" s="18"/>
      <c r="J12" s="4"/>
      <c r="K12" s="4"/>
      <c r="L12" s="4"/>
      <c r="M12" s="4"/>
    </row>
    <row r="13" spans="1:13" ht="15.75" hidden="1" outlineLevel="2">
      <c r="A13" s="45"/>
      <c r="B13" s="30" t="s">
        <v>13</v>
      </c>
      <c r="C13" s="20">
        <v>3</v>
      </c>
      <c r="D13" s="16"/>
      <c r="E13" s="18"/>
      <c r="F13" s="18"/>
      <c r="G13" s="18"/>
      <c r="H13" s="18"/>
      <c r="I13" s="18"/>
      <c r="J13" s="4"/>
      <c r="K13" s="4"/>
      <c r="L13" s="4"/>
      <c r="M13" s="4"/>
    </row>
    <row r="14" spans="1:13" ht="30" hidden="1" outlineLevel="2">
      <c r="A14" s="45"/>
      <c r="B14" s="19" t="s">
        <v>109</v>
      </c>
      <c r="C14" s="20">
        <v>3</v>
      </c>
      <c r="D14" s="16"/>
      <c r="E14" s="18"/>
      <c r="F14" s="18"/>
      <c r="G14" s="18"/>
      <c r="H14" s="18"/>
      <c r="I14" s="18"/>
      <c r="J14" s="4"/>
      <c r="K14" s="4"/>
      <c r="L14" s="4"/>
      <c r="M14" s="4"/>
    </row>
    <row r="15" spans="1:13" s="37" customFormat="1" hidden="1" outlineLevel="1">
      <c r="A15" s="47"/>
      <c r="B15" s="33" t="s">
        <v>113</v>
      </c>
      <c r="C15" s="34"/>
      <c r="D15" s="35">
        <v>0.13</v>
      </c>
      <c r="E15" s="36">
        <f>SUMPRODUCT(C16:C23,E16:E23)/SUM(C16:C23)*D15/2</f>
        <v>0</v>
      </c>
      <c r="F15" s="36">
        <f>SUMPRODUCT(C16:C23,F16:F23)/SUM(C16:C23)*D15/2</f>
        <v>0</v>
      </c>
      <c r="G15" s="36">
        <f>SUMPRODUCT(C16:C23,G16:G23)/SUM(C16:C23)*D15/2</f>
        <v>0</v>
      </c>
      <c r="H15" s="36">
        <f>SUMPRODUCT(C16:C23,H16:H23)/SUM(C16:C23)*D15/2</f>
        <v>0</v>
      </c>
      <c r="I15" s="36">
        <f>SUMPRODUCT(C16:C23,I16:I23)/SUM(C16:C23)*D15/2</f>
        <v>0</v>
      </c>
    </row>
    <row r="16" spans="1:13" ht="30" hidden="1" outlineLevel="2">
      <c r="A16" s="45"/>
      <c r="B16" s="19" t="s">
        <v>14</v>
      </c>
      <c r="C16" s="20">
        <v>3</v>
      </c>
      <c r="D16" s="16"/>
      <c r="E16" s="18"/>
      <c r="F16" s="18"/>
      <c r="G16" s="18"/>
      <c r="H16" s="18"/>
      <c r="I16" s="18"/>
    </row>
    <row r="17" spans="1:9" ht="15.75" hidden="1" outlineLevel="2">
      <c r="A17" s="45"/>
      <c r="B17" s="19" t="s">
        <v>15</v>
      </c>
      <c r="C17" s="20">
        <v>3</v>
      </c>
      <c r="D17" s="16"/>
      <c r="E17" s="18"/>
      <c r="F17" s="18"/>
      <c r="G17" s="18"/>
      <c r="H17" s="18"/>
      <c r="I17" s="18"/>
    </row>
    <row r="18" spans="1:9" ht="15.75" hidden="1" outlineLevel="2">
      <c r="A18" s="45"/>
      <c r="B18" s="19" t="s">
        <v>16</v>
      </c>
      <c r="C18" s="20">
        <v>3</v>
      </c>
      <c r="D18" s="16"/>
      <c r="E18" s="18"/>
      <c r="F18" s="18"/>
      <c r="G18" s="18"/>
      <c r="H18" s="18"/>
      <c r="I18" s="18"/>
    </row>
    <row r="19" spans="1:9" ht="45" hidden="1" outlineLevel="2">
      <c r="A19" s="45"/>
      <c r="B19" s="19" t="s">
        <v>17</v>
      </c>
      <c r="C19" s="20">
        <v>3</v>
      </c>
      <c r="D19" s="16"/>
      <c r="E19" s="18"/>
      <c r="F19" s="18"/>
      <c r="G19" s="18"/>
      <c r="H19" s="18"/>
      <c r="I19" s="18"/>
    </row>
    <row r="20" spans="1:9" ht="30" hidden="1" outlineLevel="2">
      <c r="A20" s="45"/>
      <c r="B20" s="19" t="s">
        <v>55</v>
      </c>
      <c r="C20" s="20">
        <v>3</v>
      </c>
      <c r="D20" s="16"/>
      <c r="E20" s="18"/>
      <c r="F20" s="18"/>
      <c r="G20" s="18"/>
      <c r="H20" s="18"/>
      <c r="I20" s="18"/>
    </row>
    <row r="21" spans="1:9" s="2" customFormat="1" ht="15.75" hidden="1" outlineLevel="2">
      <c r="A21" s="45"/>
      <c r="B21" s="19" t="s">
        <v>93</v>
      </c>
      <c r="C21" s="20">
        <v>3</v>
      </c>
      <c r="D21" s="16"/>
      <c r="E21" s="18"/>
      <c r="F21" s="18"/>
      <c r="G21" s="18"/>
      <c r="H21" s="18"/>
      <c r="I21" s="18"/>
    </row>
    <row r="22" spans="1:9" s="2" customFormat="1" ht="15.75" hidden="1" outlineLevel="2">
      <c r="A22" s="45"/>
      <c r="B22" s="19" t="s">
        <v>56</v>
      </c>
      <c r="C22" s="20">
        <v>3</v>
      </c>
      <c r="D22" s="16"/>
      <c r="E22" s="18"/>
      <c r="F22" s="18"/>
      <c r="G22" s="18"/>
      <c r="H22" s="18"/>
      <c r="I22" s="18"/>
    </row>
    <row r="23" spans="1:9" s="2" customFormat="1" ht="15.75" hidden="1" outlineLevel="2">
      <c r="A23" s="45"/>
      <c r="B23" s="19" t="s">
        <v>57</v>
      </c>
      <c r="C23" s="20">
        <v>3</v>
      </c>
      <c r="D23" s="16"/>
      <c r="E23" s="18"/>
      <c r="F23" s="18"/>
      <c r="G23" s="18"/>
      <c r="H23" s="18"/>
      <c r="I23" s="18"/>
    </row>
    <row r="24" spans="1:9" s="37" customFormat="1" hidden="1" outlineLevel="1">
      <c r="A24" s="47"/>
      <c r="B24" s="33" t="s">
        <v>18</v>
      </c>
      <c r="C24" s="34"/>
      <c r="D24" s="35">
        <v>0.15</v>
      </c>
      <c r="E24" s="36">
        <f>SUMPRODUCT(C25:C31,E25:E31)/SUM(C25:C31)*D24/2</f>
        <v>0</v>
      </c>
      <c r="F24" s="36">
        <f>SUMPRODUCT(C25:C31,F25:F31)/SUM(C25:C31)*D24/2</f>
        <v>0</v>
      </c>
      <c r="G24" s="36">
        <f>SUMPRODUCT(C25:C31,G25:G31)/SUM(C25:C31)*D24/2</f>
        <v>0</v>
      </c>
      <c r="H24" s="36">
        <f>SUMPRODUCT(C25:C31,H25:H31)/SUM(C25:C31)*D24/2</f>
        <v>0</v>
      </c>
      <c r="I24" s="36">
        <f>SUMPRODUCT(C25:C31,I25:I31)/SUM(C25:C31)*D24/2</f>
        <v>0</v>
      </c>
    </row>
    <row r="25" spans="1:9" ht="90" hidden="1" outlineLevel="2">
      <c r="A25" s="45"/>
      <c r="B25" s="19" t="s">
        <v>19</v>
      </c>
      <c r="C25" s="20">
        <v>3</v>
      </c>
      <c r="D25" s="16"/>
      <c r="E25" s="18"/>
      <c r="F25" s="18"/>
      <c r="G25" s="18"/>
      <c r="H25" s="18"/>
      <c r="I25" s="18"/>
    </row>
    <row r="26" spans="1:9" ht="30" hidden="1" outlineLevel="2">
      <c r="A26" s="45"/>
      <c r="B26" s="19" t="s">
        <v>20</v>
      </c>
      <c r="C26" s="20">
        <v>3</v>
      </c>
      <c r="D26" s="16"/>
      <c r="E26" s="18"/>
      <c r="F26" s="18"/>
      <c r="G26" s="18"/>
      <c r="H26" s="18"/>
      <c r="I26" s="18"/>
    </row>
    <row r="27" spans="1:9" s="2" customFormat="1" ht="45" hidden="1" outlineLevel="2">
      <c r="A27" s="45"/>
      <c r="B27" s="19" t="s">
        <v>21</v>
      </c>
      <c r="C27" s="20"/>
      <c r="D27" s="16"/>
      <c r="E27" s="18"/>
      <c r="F27" s="18"/>
      <c r="G27" s="18"/>
      <c r="H27" s="18"/>
      <c r="I27" s="18"/>
    </row>
    <row r="28" spans="1:9" ht="30" hidden="1" outlineLevel="2">
      <c r="A28" s="45"/>
      <c r="B28" s="19" t="s">
        <v>22</v>
      </c>
      <c r="C28" s="20">
        <v>3</v>
      </c>
      <c r="D28" s="16"/>
      <c r="E28" s="18"/>
      <c r="F28" s="18"/>
      <c r="G28" s="18"/>
      <c r="H28" s="18"/>
      <c r="I28" s="18"/>
    </row>
    <row r="29" spans="1:9" ht="15.75" hidden="1" outlineLevel="2">
      <c r="A29" s="45"/>
      <c r="B29" s="19" t="s">
        <v>110</v>
      </c>
      <c r="C29" s="20">
        <v>3</v>
      </c>
      <c r="D29" s="16"/>
      <c r="E29" s="18"/>
      <c r="F29" s="18"/>
      <c r="G29" s="18"/>
      <c r="H29" s="18"/>
      <c r="I29" s="18"/>
    </row>
    <row r="30" spans="1:9" s="2" customFormat="1" ht="150" hidden="1" outlineLevel="2">
      <c r="A30" s="45"/>
      <c r="B30" s="19" t="s">
        <v>23</v>
      </c>
      <c r="C30" s="20">
        <v>3</v>
      </c>
      <c r="D30" s="16"/>
      <c r="E30" s="18"/>
      <c r="F30" s="18"/>
      <c r="G30" s="18"/>
      <c r="H30" s="18"/>
      <c r="I30" s="18"/>
    </row>
    <row r="31" spans="1:9" s="2" customFormat="1" ht="75" hidden="1" outlineLevel="2">
      <c r="A31" s="45"/>
      <c r="B31" s="48" t="s">
        <v>24</v>
      </c>
      <c r="C31" s="49">
        <v>3</v>
      </c>
      <c r="D31" s="46"/>
      <c r="E31" s="50"/>
      <c r="F31" s="50"/>
      <c r="G31" s="50"/>
      <c r="H31" s="50"/>
      <c r="I31" s="50"/>
    </row>
    <row r="32" spans="1:9" s="37" customFormat="1" hidden="1" outlineLevel="1">
      <c r="A32" s="47"/>
      <c r="B32" s="33" t="s">
        <v>58</v>
      </c>
      <c r="C32" s="34"/>
      <c r="D32" s="35">
        <v>0.1</v>
      </c>
      <c r="E32" s="36">
        <f>SUMPRODUCT(C33:C41,E33:E41)/SUM(C33:C41)*D32/2</f>
        <v>0</v>
      </c>
      <c r="F32" s="36">
        <f>SUMPRODUCT(C33:C41,F33:F41)/SUM(C33:C41)*D32/2</f>
        <v>0</v>
      </c>
      <c r="G32" s="36">
        <f>SUMPRODUCT(C33:C41,G33:G41)/SUM(C33:C41)*D32/2</f>
        <v>0</v>
      </c>
      <c r="H32" s="36">
        <f>SUMPRODUCT(C33:C41,H33:H41)/SUM(C33:C41)*D32/2</f>
        <v>0</v>
      </c>
      <c r="I32" s="36">
        <f>SUMPRODUCT(C33:C41,I33:I41)/SUM(C33:C41)*D32/2</f>
        <v>0</v>
      </c>
    </row>
    <row r="33" spans="1:9" s="2" customFormat="1" ht="45" hidden="1" outlineLevel="2">
      <c r="A33" s="45"/>
      <c r="B33" s="31" t="s">
        <v>101</v>
      </c>
      <c r="C33" s="20">
        <v>3</v>
      </c>
      <c r="D33" s="16"/>
      <c r="E33" s="18"/>
      <c r="F33" s="18"/>
      <c r="G33" s="18"/>
      <c r="H33" s="18"/>
      <c r="I33" s="18"/>
    </row>
    <row r="34" spans="1:9" s="2" customFormat="1" ht="45" hidden="1" outlineLevel="2">
      <c r="A34" s="45"/>
      <c r="B34" s="31" t="s">
        <v>102</v>
      </c>
      <c r="C34" s="20">
        <v>3</v>
      </c>
      <c r="D34" s="16"/>
      <c r="E34" s="18"/>
      <c r="F34" s="18"/>
      <c r="G34" s="18"/>
      <c r="H34" s="18"/>
      <c r="I34" s="18"/>
    </row>
    <row r="35" spans="1:9" s="2" customFormat="1" ht="60" hidden="1" outlineLevel="2">
      <c r="A35" s="45"/>
      <c r="B35" s="31" t="s">
        <v>103</v>
      </c>
      <c r="C35" s="20">
        <v>3</v>
      </c>
      <c r="D35" s="16"/>
      <c r="E35" s="18"/>
      <c r="F35" s="18"/>
      <c r="G35" s="18"/>
      <c r="H35" s="18"/>
      <c r="I35" s="18"/>
    </row>
    <row r="36" spans="1:9" s="2" customFormat="1" ht="30" hidden="1" outlineLevel="2">
      <c r="A36" s="45"/>
      <c r="B36" s="31" t="s">
        <v>59</v>
      </c>
      <c r="C36" s="20">
        <v>3</v>
      </c>
      <c r="D36" s="16"/>
      <c r="E36" s="18"/>
      <c r="F36" s="18"/>
      <c r="G36" s="18"/>
      <c r="H36" s="18"/>
      <c r="I36" s="18"/>
    </row>
    <row r="37" spans="1:9" s="2" customFormat="1" ht="15.75" hidden="1" outlineLevel="2">
      <c r="A37" s="45"/>
      <c r="B37" s="31" t="s">
        <v>60</v>
      </c>
      <c r="C37" s="20">
        <v>3</v>
      </c>
      <c r="D37" s="16"/>
      <c r="E37" s="18"/>
      <c r="F37" s="18"/>
      <c r="G37" s="18"/>
      <c r="H37" s="18"/>
      <c r="I37" s="18"/>
    </row>
    <row r="38" spans="1:9" s="2" customFormat="1" ht="105" hidden="1" outlineLevel="2">
      <c r="A38" s="45"/>
      <c r="B38" s="31" t="s">
        <v>61</v>
      </c>
      <c r="C38" s="20">
        <v>3</v>
      </c>
      <c r="D38" s="16"/>
      <c r="E38" s="18"/>
      <c r="F38" s="18"/>
      <c r="G38" s="18"/>
      <c r="H38" s="18"/>
      <c r="I38" s="18"/>
    </row>
    <row r="39" spans="1:9" s="2" customFormat="1" ht="150" hidden="1" outlineLevel="2">
      <c r="A39" s="45"/>
      <c r="B39" s="31" t="s">
        <v>62</v>
      </c>
      <c r="C39" s="20">
        <v>3</v>
      </c>
      <c r="D39" s="16"/>
      <c r="E39" s="18"/>
      <c r="F39" s="18"/>
      <c r="G39" s="18"/>
      <c r="H39" s="18"/>
      <c r="I39" s="18"/>
    </row>
    <row r="40" spans="1:9" s="2" customFormat="1" ht="105" hidden="1" outlineLevel="2">
      <c r="A40" s="45"/>
      <c r="B40" s="31" t="s">
        <v>63</v>
      </c>
      <c r="C40" s="20">
        <v>3</v>
      </c>
      <c r="D40" s="16"/>
      <c r="E40" s="18"/>
      <c r="F40" s="18"/>
      <c r="G40" s="18"/>
      <c r="H40" s="18"/>
      <c r="I40" s="18"/>
    </row>
    <row r="41" spans="1:9" s="2" customFormat="1" ht="105" hidden="1" outlineLevel="2">
      <c r="A41" s="45"/>
      <c r="B41" s="31" t="s">
        <v>64</v>
      </c>
      <c r="C41" s="20">
        <v>3</v>
      </c>
      <c r="D41" s="16"/>
      <c r="E41" s="18"/>
      <c r="F41" s="18"/>
      <c r="G41" s="18"/>
      <c r="H41" s="18"/>
      <c r="I41" s="18"/>
    </row>
    <row r="42" spans="1:9" s="37" customFormat="1" hidden="1" outlineLevel="1">
      <c r="A42" s="47"/>
      <c r="B42" s="33" t="s">
        <v>25</v>
      </c>
      <c r="C42" s="34"/>
      <c r="D42" s="35">
        <v>0.25</v>
      </c>
      <c r="E42" s="36">
        <f>SUMPRODUCT(C43:C62,E43:E62)/SUM(C43:C62)*D42/2</f>
        <v>0</v>
      </c>
      <c r="F42" s="36">
        <f>SUMPRODUCT(C43:C62,F43:F62)/SUM(C43:C62)*D42/2</f>
        <v>0</v>
      </c>
      <c r="G42" s="36">
        <f>SUMPRODUCT(C43:C62,G43:G62)/SUM(C43:C62)*D42/2</f>
        <v>0</v>
      </c>
      <c r="H42" s="36">
        <f>SUMPRODUCT(C43:C62,H43:H62)/SUM(C43:C62)*D42/2</f>
        <v>0</v>
      </c>
      <c r="I42" s="36">
        <f>SUMPRODUCT(C43:C62,I43:I62)/SUM(C43:C62)*D42/2</f>
        <v>0</v>
      </c>
    </row>
    <row r="43" spans="1:9" ht="21" hidden="1" customHeight="1" outlineLevel="2">
      <c r="A43" s="45"/>
      <c r="B43" s="32" t="s">
        <v>26</v>
      </c>
      <c r="C43" s="20">
        <v>3</v>
      </c>
      <c r="D43" s="16"/>
      <c r="E43" s="18"/>
      <c r="F43" s="18"/>
      <c r="G43" s="18"/>
      <c r="H43" s="18"/>
      <c r="I43" s="18"/>
    </row>
    <row r="44" spans="1:9" ht="35.25" hidden="1" customHeight="1" outlineLevel="2">
      <c r="A44" s="45"/>
      <c r="B44" s="32" t="s">
        <v>27</v>
      </c>
      <c r="C44" s="20">
        <v>3</v>
      </c>
      <c r="D44" s="16"/>
      <c r="E44" s="18"/>
      <c r="F44" s="18"/>
      <c r="G44" s="18"/>
      <c r="H44" s="18"/>
      <c r="I44" s="18"/>
    </row>
    <row r="45" spans="1:9" ht="24.75" hidden="1" customHeight="1" outlineLevel="2">
      <c r="A45" s="45"/>
      <c r="B45" s="32" t="s">
        <v>28</v>
      </c>
      <c r="C45" s="20">
        <v>3</v>
      </c>
      <c r="D45" s="16"/>
      <c r="E45" s="18"/>
      <c r="F45" s="18"/>
      <c r="G45" s="18"/>
      <c r="H45" s="18"/>
      <c r="I45" s="18"/>
    </row>
    <row r="46" spans="1:9" ht="15.75" hidden="1" customHeight="1" outlineLevel="2">
      <c r="A46" s="45"/>
      <c r="B46" s="32" t="s">
        <v>52</v>
      </c>
      <c r="C46" s="20">
        <v>3</v>
      </c>
      <c r="D46" s="16"/>
      <c r="E46" s="18"/>
      <c r="F46" s="18"/>
      <c r="G46" s="18"/>
      <c r="H46" s="18"/>
      <c r="I46" s="18"/>
    </row>
    <row r="47" spans="1:9" ht="15.75" hidden="1" customHeight="1" outlineLevel="2">
      <c r="A47" s="45"/>
      <c r="B47" s="32" t="s">
        <v>29</v>
      </c>
      <c r="C47" s="20">
        <v>3</v>
      </c>
      <c r="D47" s="16"/>
      <c r="E47" s="18"/>
      <c r="F47" s="18"/>
      <c r="G47" s="18"/>
      <c r="H47" s="18"/>
      <c r="I47" s="18"/>
    </row>
    <row r="48" spans="1:9" s="2" customFormat="1" ht="15.75" hidden="1" customHeight="1" outlineLevel="2">
      <c r="A48" s="45"/>
      <c r="B48" s="32" t="s">
        <v>53</v>
      </c>
      <c r="C48" s="20">
        <v>3</v>
      </c>
      <c r="D48" s="16"/>
      <c r="E48" s="18"/>
      <c r="F48" s="18"/>
      <c r="G48" s="18"/>
      <c r="H48" s="18"/>
      <c r="I48" s="18"/>
    </row>
    <row r="49" spans="1:9" s="2" customFormat="1" ht="15.75" hidden="1" customHeight="1" outlineLevel="2">
      <c r="A49" s="45"/>
      <c r="B49" s="42" t="s">
        <v>65</v>
      </c>
      <c r="C49" s="20">
        <v>3</v>
      </c>
      <c r="D49" s="16"/>
      <c r="E49" s="18"/>
      <c r="F49" s="18"/>
      <c r="G49" s="18"/>
      <c r="H49" s="18"/>
      <c r="I49" s="18"/>
    </row>
    <row r="50" spans="1:9" s="2" customFormat="1" ht="15.75" hidden="1" customHeight="1" outlineLevel="2">
      <c r="A50" s="45"/>
      <c r="B50" s="42" t="s">
        <v>66</v>
      </c>
      <c r="C50" s="20">
        <v>3</v>
      </c>
      <c r="D50" s="16"/>
      <c r="E50" s="18"/>
      <c r="F50" s="18"/>
      <c r="G50" s="18"/>
      <c r="H50" s="18"/>
      <c r="I50" s="18"/>
    </row>
    <row r="51" spans="1:9" s="2" customFormat="1" ht="15.75" hidden="1" customHeight="1" outlineLevel="2">
      <c r="A51" s="45"/>
      <c r="B51" s="42" t="s">
        <v>67</v>
      </c>
      <c r="C51" s="20">
        <v>3</v>
      </c>
      <c r="D51" s="16"/>
      <c r="E51" s="18"/>
      <c r="F51" s="18"/>
      <c r="G51" s="18"/>
      <c r="H51" s="18"/>
      <c r="I51" s="18"/>
    </row>
    <row r="52" spans="1:9" s="2" customFormat="1" ht="15.75" hidden="1" customHeight="1" outlineLevel="2">
      <c r="A52" s="45"/>
      <c r="B52" s="42" t="s">
        <v>68</v>
      </c>
      <c r="C52" s="20">
        <v>3</v>
      </c>
      <c r="D52" s="16"/>
      <c r="E52" s="18"/>
      <c r="F52" s="18"/>
      <c r="G52" s="18"/>
      <c r="H52" s="18"/>
      <c r="I52" s="18"/>
    </row>
    <row r="53" spans="1:9" s="2" customFormat="1" ht="31.5" hidden="1" customHeight="1" outlineLevel="2">
      <c r="A53" s="45"/>
      <c r="B53" s="43" t="s">
        <v>69</v>
      </c>
      <c r="C53" s="20">
        <v>3</v>
      </c>
      <c r="D53" s="16"/>
      <c r="E53" s="18"/>
      <c r="F53" s="18"/>
      <c r="G53" s="18"/>
      <c r="H53" s="18"/>
      <c r="I53" s="18"/>
    </row>
    <row r="54" spans="1:9" s="2" customFormat="1" ht="15.75" hidden="1" customHeight="1" outlineLevel="2">
      <c r="A54" s="45"/>
      <c r="B54" s="42" t="s">
        <v>70</v>
      </c>
      <c r="C54" s="20">
        <v>3</v>
      </c>
      <c r="D54" s="16"/>
      <c r="E54" s="18"/>
      <c r="F54" s="18"/>
      <c r="G54" s="18"/>
      <c r="H54" s="18"/>
      <c r="I54" s="18"/>
    </row>
    <row r="55" spans="1:9" s="2" customFormat="1" ht="15.75" hidden="1" customHeight="1" outlineLevel="2">
      <c r="A55" s="45"/>
      <c r="B55" s="42" t="s">
        <v>71</v>
      </c>
      <c r="C55" s="20">
        <v>3</v>
      </c>
      <c r="D55" s="16"/>
      <c r="E55" s="18"/>
      <c r="F55" s="18"/>
      <c r="G55" s="18"/>
      <c r="H55" s="18"/>
      <c r="I55" s="18"/>
    </row>
    <row r="56" spans="1:9" s="2" customFormat="1" ht="15.75" hidden="1" customHeight="1" outlineLevel="2">
      <c r="A56" s="45"/>
      <c r="B56" s="42" t="s">
        <v>72</v>
      </c>
      <c r="C56" s="20">
        <v>3</v>
      </c>
      <c r="D56" s="16"/>
      <c r="E56" s="18"/>
      <c r="F56" s="18"/>
      <c r="G56" s="18"/>
      <c r="H56" s="18"/>
      <c r="I56" s="18"/>
    </row>
    <row r="57" spans="1:9" s="2" customFormat="1" ht="15.75" hidden="1" customHeight="1" outlineLevel="2">
      <c r="A57" s="45"/>
      <c r="B57" s="42" t="s">
        <v>73</v>
      </c>
      <c r="C57" s="20">
        <v>3</v>
      </c>
      <c r="D57" s="16"/>
      <c r="E57" s="18"/>
      <c r="F57" s="18"/>
      <c r="G57" s="18"/>
      <c r="H57" s="18"/>
      <c r="I57" s="18"/>
    </row>
    <row r="58" spans="1:9" s="2" customFormat="1" ht="15.75" hidden="1" customHeight="1" outlineLevel="2">
      <c r="A58" s="45"/>
      <c r="B58" s="42" t="s">
        <v>74</v>
      </c>
      <c r="C58" s="20">
        <v>3</v>
      </c>
      <c r="D58" s="16"/>
      <c r="E58" s="18"/>
      <c r="F58" s="18"/>
      <c r="G58" s="18"/>
      <c r="H58" s="18"/>
      <c r="I58" s="18"/>
    </row>
    <row r="59" spans="1:9" s="2" customFormat="1" ht="15.75" hidden="1" customHeight="1" outlineLevel="2">
      <c r="A59" s="45"/>
      <c r="B59" s="42" t="s">
        <v>75</v>
      </c>
      <c r="C59" s="20">
        <v>3</v>
      </c>
      <c r="D59" s="16"/>
      <c r="E59" s="18"/>
      <c r="F59" s="18"/>
      <c r="G59" s="18"/>
      <c r="H59" s="18"/>
      <c r="I59" s="18"/>
    </row>
    <row r="60" spans="1:9" s="2" customFormat="1" ht="15.75" hidden="1" customHeight="1" outlineLevel="2">
      <c r="A60" s="45"/>
      <c r="B60" s="42" t="s">
        <v>76</v>
      </c>
      <c r="C60" s="20">
        <v>3</v>
      </c>
      <c r="D60" s="16"/>
      <c r="E60" s="18"/>
      <c r="F60" s="18"/>
      <c r="G60" s="18"/>
      <c r="H60" s="18"/>
      <c r="I60" s="18"/>
    </row>
    <row r="61" spans="1:9" s="2" customFormat="1" ht="31.5" hidden="1" customHeight="1" outlineLevel="2">
      <c r="A61" s="45"/>
      <c r="B61" s="43" t="s">
        <v>92</v>
      </c>
      <c r="C61" s="20">
        <v>3</v>
      </c>
      <c r="D61" s="16"/>
      <c r="E61" s="18"/>
      <c r="F61" s="18"/>
      <c r="G61" s="18"/>
      <c r="H61" s="18"/>
      <c r="I61" s="18"/>
    </row>
    <row r="62" spans="1:9" s="2" customFormat="1" ht="15.75" hidden="1" customHeight="1" outlineLevel="2">
      <c r="A62" s="45"/>
      <c r="B62" s="32" t="s">
        <v>54</v>
      </c>
      <c r="C62" s="20">
        <v>3</v>
      </c>
      <c r="D62" s="16"/>
      <c r="E62" s="18"/>
      <c r="F62" s="18"/>
      <c r="G62" s="18"/>
      <c r="H62" s="18"/>
      <c r="I62" s="18"/>
    </row>
    <row r="63" spans="1:9" s="37" customFormat="1" hidden="1" outlineLevel="1">
      <c r="A63" s="47"/>
      <c r="B63" s="33" t="s">
        <v>30</v>
      </c>
      <c r="C63" s="34"/>
      <c r="D63" s="35">
        <v>0.1</v>
      </c>
      <c r="E63" s="36">
        <f>SUMPRODUCT(C64:C76,E64:E76)/SUM(C64:C76)*D63/2</f>
        <v>0</v>
      </c>
      <c r="F63" s="36">
        <f>SUMPRODUCT(C64:C76,F64:F76)/SUM(C64:C76)*D63/2</f>
        <v>0</v>
      </c>
      <c r="G63" s="36">
        <f>SUMPRODUCT(C64:C76,G64:G76)/SUM(C64:C76)*D63/2</f>
        <v>0</v>
      </c>
      <c r="H63" s="36">
        <f>SUMPRODUCT(C64:C76,H64:H76)/SUM(C64:C76)*D63/2</f>
        <v>0</v>
      </c>
      <c r="I63" s="36">
        <f>SUMPRODUCT(C64:C76,I64:I76)/SUM(C64:C76)*D63/2</f>
        <v>0</v>
      </c>
    </row>
    <row r="64" spans="1:9" ht="75" hidden="1" outlineLevel="2">
      <c r="A64" s="45"/>
      <c r="B64" s="19" t="s">
        <v>31</v>
      </c>
      <c r="C64" s="20">
        <v>3</v>
      </c>
      <c r="D64" s="16"/>
      <c r="E64" s="18"/>
      <c r="F64" s="18"/>
      <c r="G64" s="18"/>
      <c r="H64" s="18"/>
      <c r="I64" s="18"/>
    </row>
    <row r="65" spans="1:9" s="2" customFormat="1" ht="75" hidden="1" outlineLevel="2">
      <c r="A65" s="45"/>
      <c r="B65" s="19" t="s">
        <v>32</v>
      </c>
      <c r="C65" s="20">
        <v>3</v>
      </c>
      <c r="D65" s="16"/>
      <c r="E65" s="18"/>
      <c r="F65" s="18"/>
      <c r="G65" s="18"/>
      <c r="H65" s="18"/>
      <c r="I65" s="18"/>
    </row>
    <row r="66" spans="1:9" s="2" customFormat="1" ht="105" hidden="1" outlineLevel="2">
      <c r="A66" s="45"/>
      <c r="B66" s="19" t="s">
        <v>33</v>
      </c>
      <c r="C66" s="20">
        <v>3</v>
      </c>
      <c r="D66" s="16"/>
      <c r="E66" s="18"/>
      <c r="F66" s="18"/>
      <c r="G66" s="18"/>
      <c r="H66" s="18"/>
      <c r="I66" s="18"/>
    </row>
    <row r="67" spans="1:9" s="2" customFormat="1" ht="285" hidden="1" outlineLevel="2">
      <c r="A67" s="45"/>
      <c r="B67" s="19" t="s">
        <v>34</v>
      </c>
      <c r="C67" s="20">
        <v>3</v>
      </c>
      <c r="D67" s="16"/>
      <c r="E67" s="18"/>
      <c r="F67" s="18"/>
      <c r="G67" s="18"/>
      <c r="H67" s="18"/>
      <c r="I67" s="18"/>
    </row>
    <row r="68" spans="1:9" s="2" customFormat="1" ht="60" hidden="1" outlineLevel="2">
      <c r="A68" s="45"/>
      <c r="B68" s="19" t="s">
        <v>35</v>
      </c>
      <c r="C68" s="20">
        <v>3</v>
      </c>
      <c r="D68" s="16"/>
      <c r="E68" s="18"/>
      <c r="F68" s="18"/>
      <c r="G68" s="18"/>
      <c r="H68" s="18"/>
      <c r="I68" s="18"/>
    </row>
    <row r="69" spans="1:9" s="2" customFormat="1" ht="30" hidden="1" outlineLevel="2">
      <c r="A69" s="45"/>
      <c r="B69" s="19" t="s">
        <v>36</v>
      </c>
      <c r="C69" s="20">
        <v>3</v>
      </c>
      <c r="D69" s="16"/>
      <c r="E69" s="18"/>
      <c r="F69" s="18"/>
      <c r="G69" s="18"/>
      <c r="H69" s="18"/>
      <c r="I69" s="18"/>
    </row>
    <row r="70" spans="1:9" ht="60" hidden="1" outlineLevel="2">
      <c r="A70" s="45"/>
      <c r="B70" s="19" t="s">
        <v>37</v>
      </c>
      <c r="C70" s="20">
        <v>3</v>
      </c>
      <c r="D70" s="16"/>
      <c r="E70" s="18"/>
      <c r="F70" s="18"/>
      <c r="G70" s="18"/>
      <c r="H70" s="18"/>
      <c r="I70" s="18"/>
    </row>
    <row r="71" spans="1:9" ht="90" hidden="1" outlineLevel="2">
      <c r="A71" s="45"/>
      <c r="B71" s="19" t="s">
        <v>38</v>
      </c>
      <c r="C71" s="20">
        <v>3</v>
      </c>
      <c r="D71" s="16"/>
      <c r="E71" s="18"/>
      <c r="F71" s="18"/>
      <c r="G71" s="18"/>
      <c r="H71" s="18"/>
      <c r="I71" s="18"/>
    </row>
    <row r="72" spans="1:9" ht="75" hidden="1" outlineLevel="2">
      <c r="A72" s="45"/>
      <c r="B72" s="19" t="s">
        <v>39</v>
      </c>
      <c r="C72" s="20">
        <v>3</v>
      </c>
      <c r="D72" s="16"/>
      <c r="E72" s="18"/>
      <c r="F72" s="18"/>
      <c r="G72" s="18"/>
      <c r="H72" s="18"/>
      <c r="I72" s="18"/>
    </row>
    <row r="73" spans="1:9" s="2" customFormat="1" ht="15.75" hidden="1" outlineLevel="2">
      <c r="A73" s="45"/>
      <c r="B73" s="19" t="s">
        <v>77</v>
      </c>
      <c r="C73" s="20">
        <v>3</v>
      </c>
      <c r="D73" s="16"/>
      <c r="E73" s="18"/>
      <c r="F73" s="18"/>
      <c r="G73" s="18"/>
      <c r="H73" s="18"/>
      <c r="I73" s="18"/>
    </row>
    <row r="74" spans="1:9" s="2" customFormat="1" ht="180" hidden="1" outlineLevel="2">
      <c r="A74" s="45"/>
      <c r="B74" s="19" t="s">
        <v>78</v>
      </c>
      <c r="C74" s="20">
        <v>3</v>
      </c>
      <c r="D74" s="16"/>
      <c r="E74" s="18"/>
      <c r="F74" s="18"/>
      <c r="G74" s="18"/>
      <c r="H74" s="18"/>
      <c r="I74" s="18"/>
    </row>
    <row r="75" spans="1:9" s="2" customFormat="1" ht="75" hidden="1" outlineLevel="2">
      <c r="A75" s="45"/>
      <c r="B75" s="19" t="s">
        <v>79</v>
      </c>
      <c r="C75" s="20">
        <v>3</v>
      </c>
      <c r="D75" s="16"/>
      <c r="E75" s="18"/>
      <c r="F75" s="18"/>
      <c r="G75" s="18"/>
      <c r="H75" s="18"/>
      <c r="I75" s="18"/>
    </row>
    <row r="76" spans="1:9" s="2" customFormat="1" ht="90" hidden="1" outlineLevel="2">
      <c r="A76" s="45"/>
      <c r="B76" s="19" t="s">
        <v>80</v>
      </c>
      <c r="C76" s="20">
        <v>3</v>
      </c>
      <c r="D76" s="16"/>
      <c r="E76" s="18"/>
      <c r="F76" s="18"/>
      <c r="G76" s="18"/>
      <c r="H76" s="18"/>
      <c r="I76" s="18"/>
    </row>
    <row r="77" spans="1:9" s="37" customFormat="1" hidden="1" outlineLevel="1">
      <c r="A77" s="47"/>
      <c r="B77" s="33" t="s">
        <v>40</v>
      </c>
      <c r="C77" s="34"/>
      <c r="D77" s="35">
        <v>0.13</v>
      </c>
      <c r="E77" s="36"/>
      <c r="F77" s="36">
        <f>SUMPRODUCT(C78:C83,F78:F83)/SUM(C78:C83)*D77/2</f>
        <v>0</v>
      </c>
      <c r="G77" s="36">
        <f>SUMPRODUCT(C78:C83,G78:G83)/SUM(C78:C83)*D77/2</f>
        <v>0</v>
      </c>
      <c r="H77" s="36">
        <f>SUMPRODUCT(C78:C83,H78:H83)/SUM(C78:C83)*D77/2</f>
        <v>0</v>
      </c>
      <c r="I77" s="36">
        <f>SUMPRODUCT(C78:C83,I78:I83)/SUM(C78:C83)*D77/2</f>
        <v>0</v>
      </c>
    </row>
    <row r="78" spans="1:9" ht="30" hidden="1" outlineLevel="2">
      <c r="A78" s="45"/>
      <c r="B78" s="19" t="s">
        <v>41</v>
      </c>
      <c r="C78" s="20">
        <v>3</v>
      </c>
      <c r="D78" s="16"/>
      <c r="E78" s="18"/>
      <c r="F78" s="18"/>
      <c r="G78" s="18"/>
      <c r="H78" s="18"/>
      <c r="I78" s="18"/>
    </row>
    <row r="79" spans="1:9" s="2" customFormat="1" ht="15.75" hidden="1" outlineLevel="2">
      <c r="A79" s="45"/>
      <c r="B79" s="19" t="s">
        <v>42</v>
      </c>
      <c r="C79" s="20">
        <v>3</v>
      </c>
      <c r="D79" s="16"/>
      <c r="E79" s="18"/>
      <c r="F79" s="18"/>
      <c r="G79" s="18"/>
      <c r="H79" s="18"/>
      <c r="I79" s="18"/>
    </row>
    <row r="80" spans="1:9" s="2" customFormat="1" ht="15.75" hidden="1" outlineLevel="2">
      <c r="A80" s="45"/>
      <c r="B80" s="19" t="s">
        <v>16</v>
      </c>
      <c r="C80" s="20">
        <v>3</v>
      </c>
      <c r="D80" s="16"/>
      <c r="E80" s="18"/>
      <c r="F80" s="18"/>
      <c r="G80" s="18"/>
      <c r="H80" s="18"/>
      <c r="I80" s="18"/>
    </row>
    <row r="81" spans="1:11" s="2" customFormat="1" ht="45" hidden="1" outlineLevel="2">
      <c r="A81" s="45"/>
      <c r="B81" s="19" t="s">
        <v>17</v>
      </c>
      <c r="C81" s="20">
        <v>3</v>
      </c>
      <c r="D81" s="16"/>
      <c r="E81" s="18"/>
      <c r="F81" s="18"/>
      <c r="G81" s="18"/>
      <c r="H81" s="18"/>
      <c r="I81" s="18"/>
    </row>
    <row r="82" spans="1:11" s="2" customFormat="1" ht="15.75" hidden="1" outlineLevel="2">
      <c r="A82" s="45"/>
      <c r="B82" s="19" t="s">
        <v>57</v>
      </c>
      <c r="C82" s="20">
        <v>3</v>
      </c>
      <c r="D82" s="16"/>
      <c r="E82" s="18"/>
      <c r="F82" s="18"/>
      <c r="G82" s="18"/>
      <c r="H82" s="18"/>
      <c r="I82" s="18"/>
    </row>
    <row r="83" spans="1:11" s="2" customFormat="1" ht="15.75" hidden="1" outlineLevel="2">
      <c r="A83" s="45"/>
      <c r="B83" s="19" t="s">
        <v>81</v>
      </c>
      <c r="C83" s="20">
        <v>3</v>
      </c>
      <c r="D83" s="16"/>
      <c r="E83" s="18"/>
      <c r="F83" s="18"/>
      <c r="G83" s="18"/>
      <c r="H83" s="18"/>
      <c r="I83" s="18"/>
    </row>
    <row r="84" spans="1:11" s="37" customFormat="1" hidden="1" outlineLevel="1">
      <c r="A84" s="47"/>
      <c r="B84" s="33" t="s">
        <v>43</v>
      </c>
      <c r="C84" s="34"/>
      <c r="D84" s="35">
        <v>0.05</v>
      </c>
      <c r="E84" s="36">
        <f>SUMPRODUCT(C85:C87,E85:E87)/SUM(C85:C87)*D84/2</f>
        <v>0</v>
      </c>
      <c r="F84" s="36">
        <f>SUMPRODUCT(C85:C87,F85:F87)/SUM(C85:C87)*D84/2</f>
        <v>0</v>
      </c>
      <c r="G84" s="36">
        <f>SUMPRODUCT(C85:C87,G85:G87)/SUM(C85:C87)*D84/2</f>
        <v>0</v>
      </c>
      <c r="H84" s="36">
        <f>SUMPRODUCT(C85:C87,H85:H87)/SUM(C85:C87)*D84/2</f>
        <v>0</v>
      </c>
      <c r="I84" s="36">
        <f>SUMPRODUCT(C85:C87,I85:I87)/SUM(C85:C87)*D84/2</f>
        <v>0</v>
      </c>
    </row>
    <row r="85" spans="1:11" ht="15.75" hidden="1" outlineLevel="2">
      <c r="A85" s="45"/>
      <c r="B85" s="19" t="s">
        <v>26</v>
      </c>
      <c r="C85" s="20">
        <v>3</v>
      </c>
      <c r="D85" s="16"/>
      <c r="E85" s="18"/>
      <c r="F85" s="18"/>
      <c r="G85" s="18"/>
      <c r="H85" s="18"/>
      <c r="I85" s="18"/>
    </row>
    <row r="86" spans="1:11" s="2" customFormat="1" ht="15.75" hidden="1" outlineLevel="2">
      <c r="A86" s="45"/>
      <c r="B86" s="19" t="s">
        <v>44</v>
      </c>
      <c r="C86" s="20">
        <v>3</v>
      </c>
      <c r="D86" s="16"/>
      <c r="E86" s="18"/>
      <c r="F86" s="18"/>
      <c r="G86" s="18"/>
      <c r="H86" s="18"/>
      <c r="I86" s="18"/>
    </row>
    <row r="87" spans="1:11" s="2" customFormat="1" ht="15.75" hidden="1" outlineLevel="2">
      <c r="A87" s="45"/>
      <c r="B87" s="19" t="s">
        <v>53</v>
      </c>
      <c r="C87" s="20">
        <v>3</v>
      </c>
      <c r="D87" s="16"/>
      <c r="E87" s="18"/>
      <c r="F87" s="18"/>
      <c r="G87" s="18"/>
      <c r="H87" s="18"/>
      <c r="I87" s="18"/>
    </row>
    <row r="88" spans="1:11" s="37" customFormat="1" ht="15.75" hidden="1" outlineLevel="1">
      <c r="A88" s="47"/>
      <c r="B88" s="33" t="s">
        <v>45</v>
      </c>
      <c r="C88" s="34"/>
      <c r="D88" s="35">
        <v>0.05</v>
      </c>
      <c r="E88" s="36">
        <f>C89*E89/C89*D88/2</f>
        <v>0</v>
      </c>
      <c r="F88" s="36">
        <f>C89*F89/C89*D88/2</f>
        <v>0</v>
      </c>
      <c r="G88" s="36">
        <f>C89*G89/C89*D88/2</f>
        <v>0</v>
      </c>
      <c r="H88" s="36">
        <f>C89*H89/C89*D88/2</f>
        <v>0</v>
      </c>
      <c r="I88" s="36">
        <f>C89*I89/C89*D88/2</f>
        <v>0</v>
      </c>
      <c r="J88" s="51"/>
    </row>
    <row r="89" spans="1:11" ht="195" hidden="1" outlineLevel="2">
      <c r="A89" s="45"/>
      <c r="B89" s="19" t="s">
        <v>46</v>
      </c>
      <c r="C89" s="56">
        <v>3</v>
      </c>
      <c r="D89" s="16"/>
      <c r="E89" s="18"/>
      <c r="F89" s="39"/>
      <c r="G89" s="39"/>
      <c r="H89" s="39"/>
      <c r="I89" s="39"/>
    </row>
    <row r="90" spans="1:11" s="25" customFormat="1" collapsed="1">
      <c r="A90" s="26" t="s">
        <v>3</v>
      </c>
      <c r="B90" s="44" t="s">
        <v>47</v>
      </c>
      <c r="C90" s="27"/>
      <c r="D90" s="24">
        <v>0.15</v>
      </c>
      <c r="E90" s="28">
        <f>SUMPRODUCT(C91:C94,E91:E94)/SUM(C91:C94)*D90/2</f>
        <v>0</v>
      </c>
      <c r="F90" s="28">
        <f>SUMPRODUCT(C91:C94,F91:F94)/SUM(C91:C943)*D90/2</f>
        <v>0</v>
      </c>
      <c r="G90" s="28">
        <f>SUMPRODUCT(C91:C94,G91:G94)/SUM(C91:C94)*D90/2</f>
        <v>0</v>
      </c>
      <c r="H90" s="28">
        <f>SUMPRODUCT(C91:C94,H91:H94)/SUM(C91:C94)*D90/2</f>
        <v>0</v>
      </c>
      <c r="I90" s="28">
        <f>SUMPRODUCT(C91:C94,I91:I94)/SUM(C91:C94)*D90/2</f>
        <v>0</v>
      </c>
      <c r="J90" s="53"/>
      <c r="K90" s="53"/>
    </row>
    <row r="91" spans="1:11" ht="30" hidden="1" outlineLevel="1">
      <c r="A91" s="52"/>
      <c r="B91" s="19" t="s">
        <v>107</v>
      </c>
      <c r="C91" s="20">
        <v>2</v>
      </c>
      <c r="D91" s="46"/>
      <c r="E91" s="41"/>
      <c r="F91" s="18"/>
      <c r="G91" s="18"/>
      <c r="H91" s="18"/>
      <c r="I91" s="18"/>
    </row>
    <row r="92" spans="1:11" s="2" customFormat="1" ht="30" hidden="1" outlineLevel="1">
      <c r="A92" s="52"/>
      <c r="B92" s="19" t="s">
        <v>104</v>
      </c>
      <c r="C92" s="20">
        <v>2</v>
      </c>
      <c r="D92" s="46"/>
      <c r="E92" s="41"/>
      <c r="F92" s="18"/>
      <c r="G92" s="18"/>
      <c r="H92" s="18"/>
      <c r="I92" s="18"/>
    </row>
    <row r="93" spans="1:11" ht="54" hidden="1" customHeight="1" outlineLevel="1">
      <c r="A93" s="52"/>
      <c r="B93" s="19" t="s">
        <v>105</v>
      </c>
      <c r="C93" s="20">
        <v>3</v>
      </c>
      <c r="D93" s="46"/>
      <c r="E93" s="41"/>
      <c r="F93" s="18"/>
      <c r="G93" s="18"/>
      <c r="H93" s="18"/>
      <c r="I93" s="18"/>
      <c r="K93" s="2"/>
    </row>
    <row r="94" spans="1:11" s="2" customFormat="1" ht="60" hidden="1" outlineLevel="1">
      <c r="A94" s="52"/>
      <c r="B94" s="19" t="s">
        <v>106</v>
      </c>
      <c r="C94" s="20">
        <v>2</v>
      </c>
      <c r="D94" s="46"/>
      <c r="E94" s="59"/>
      <c r="F94" s="18"/>
      <c r="G94" s="18"/>
      <c r="H94" s="18"/>
      <c r="I94" s="18"/>
    </row>
    <row r="95" spans="1:11" s="25" customFormat="1" collapsed="1">
      <c r="A95" s="26" t="s">
        <v>4</v>
      </c>
      <c r="B95" s="44" t="s">
        <v>2</v>
      </c>
      <c r="C95" s="27"/>
      <c r="D95" s="24">
        <v>0.04</v>
      </c>
      <c r="E95" s="28">
        <f>SUMPRODUCT(C96:C102,E96:E102)/SUM(C96:C102)*D95/2</f>
        <v>0</v>
      </c>
      <c r="F95" s="28">
        <f>SUMPRODUCT(C96:C102,F96:F102)/SUM(C96:C102)*D95/2</f>
        <v>0</v>
      </c>
      <c r="G95" s="28">
        <f>SUMPRODUCT(C96:C102,G96:G102)/SUM(C96:C102)*D95/2</f>
        <v>0</v>
      </c>
      <c r="H95" s="28">
        <f>SUMPRODUCT(C96:C102,H96:H102)/SUM(C96:C102)*D95/2</f>
        <v>0</v>
      </c>
      <c r="I95" s="28">
        <f>SUMPRODUCT(C96:C102,I96:I102)/SUM(C96:C102)*D95/2</f>
        <v>0</v>
      </c>
    </row>
    <row r="96" spans="1:11" s="2" customFormat="1" ht="15.75" hidden="1" outlineLevel="1">
      <c r="A96" s="15"/>
      <c r="B96" s="19" t="s">
        <v>91</v>
      </c>
      <c r="C96" s="20">
        <v>3</v>
      </c>
      <c r="D96" s="16"/>
      <c r="E96" s="18"/>
      <c r="F96" s="18"/>
      <c r="G96" s="18"/>
      <c r="H96" s="18"/>
      <c r="I96" s="18"/>
    </row>
    <row r="97" spans="1:9" ht="15.75" hidden="1" outlineLevel="1">
      <c r="A97" s="15"/>
      <c r="B97" s="19" t="s">
        <v>6</v>
      </c>
      <c r="C97" s="20">
        <v>2</v>
      </c>
      <c r="D97" s="16"/>
      <c r="E97" s="18"/>
      <c r="F97" s="18"/>
      <c r="G97" s="18"/>
      <c r="H97" s="18"/>
      <c r="I97" s="18"/>
    </row>
    <row r="98" spans="1:9" s="2" customFormat="1" ht="15.75" hidden="1" outlineLevel="1">
      <c r="A98" s="15"/>
      <c r="B98" s="19" t="s">
        <v>111</v>
      </c>
      <c r="C98" s="20">
        <v>2</v>
      </c>
      <c r="D98" s="16"/>
      <c r="E98" s="18"/>
      <c r="F98" s="18"/>
      <c r="G98" s="18"/>
      <c r="H98" s="18"/>
      <c r="I98" s="18"/>
    </row>
    <row r="99" spans="1:9" s="2" customFormat="1" ht="15.75" hidden="1" outlineLevel="1">
      <c r="A99" s="15"/>
      <c r="B99" s="19" t="s">
        <v>49</v>
      </c>
      <c r="C99" s="20">
        <v>2</v>
      </c>
      <c r="D99" s="16"/>
      <c r="E99" s="18"/>
      <c r="F99" s="18"/>
      <c r="G99" s="18"/>
      <c r="H99" s="18"/>
      <c r="I99" s="18"/>
    </row>
    <row r="100" spans="1:9" s="2" customFormat="1" ht="15.75" hidden="1" outlineLevel="1">
      <c r="A100" s="15"/>
      <c r="B100" s="19" t="s">
        <v>50</v>
      </c>
      <c r="C100" s="20">
        <v>2</v>
      </c>
      <c r="D100" s="16"/>
      <c r="E100" s="18"/>
      <c r="F100" s="18"/>
      <c r="G100" s="18"/>
      <c r="H100" s="18"/>
      <c r="I100" s="18"/>
    </row>
    <row r="101" spans="1:9" s="2" customFormat="1" ht="15.75" hidden="1" outlineLevel="1">
      <c r="A101" s="15"/>
      <c r="B101" s="19" t="s">
        <v>112</v>
      </c>
      <c r="C101" s="20">
        <v>3</v>
      </c>
      <c r="D101" s="16"/>
      <c r="E101" s="18"/>
      <c r="F101" s="18"/>
      <c r="G101" s="18"/>
      <c r="H101" s="18"/>
      <c r="I101" s="18"/>
    </row>
    <row r="102" spans="1:9" s="2" customFormat="1" ht="15.75" hidden="1" outlineLevel="1">
      <c r="A102" s="15"/>
      <c r="B102" s="19" t="s">
        <v>51</v>
      </c>
      <c r="C102" s="20">
        <v>3</v>
      </c>
      <c r="D102" s="16"/>
      <c r="E102" s="18"/>
      <c r="F102" s="18"/>
      <c r="G102" s="18"/>
      <c r="H102" s="18"/>
      <c r="I102" s="18"/>
    </row>
    <row r="103" spans="1:9" s="25" customFormat="1" collapsed="1">
      <c r="A103" s="26" t="s">
        <v>5</v>
      </c>
      <c r="B103" s="44" t="s">
        <v>84</v>
      </c>
      <c r="C103" s="27"/>
      <c r="D103" s="58">
        <v>0.2</v>
      </c>
      <c r="E103" s="28">
        <f>SUMPRODUCT(C104:C106,E104:E106)/SUM(C104:C106)*D103/2</f>
        <v>0</v>
      </c>
      <c r="F103" s="28">
        <f>SUMPRODUCT(C104:C106,F104:F106)/SUM(C104:C106)*D103/2</f>
        <v>0</v>
      </c>
      <c r="G103" s="28">
        <f>SUMPRODUCT(C104:C106,G104:G106)/SUM(C104:C106)*D103/2</f>
        <v>0</v>
      </c>
      <c r="H103" s="28">
        <f>SUMPRODUCT(C104:C106,H104:H106)/SUM(C104:C106)*D103/2</f>
        <v>0</v>
      </c>
      <c r="I103" s="28">
        <f>K90</f>
        <v>0</v>
      </c>
    </row>
    <row r="104" spans="1:9" s="2" customFormat="1" ht="60" hidden="1" outlineLevel="1">
      <c r="A104" s="15"/>
      <c r="B104" s="54" t="s">
        <v>85</v>
      </c>
      <c r="C104" s="20">
        <v>3</v>
      </c>
      <c r="D104" s="16"/>
      <c r="E104" s="18"/>
      <c r="F104" s="39"/>
      <c r="G104" s="39"/>
      <c r="H104" s="39"/>
      <c r="I104" s="39"/>
    </row>
    <row r="105" spans="1:9" ht="30" hidden="1" outlineLevel="1">
      <c r="A105" s="29"/>
      <c r="B105" s="54" t="s">
        <v>48</v>
      </c>
      <c r="C105" s="20">
        <v>1</v>
      </c>
      <c r="D105" s="16"/>
      <c r="E105" s="38"/>
      <c r="F105" s="40"/>
      <c r="G105" s="40"/>
      <c r="H105" s="40"/>
      <c r="I105" s="40"/>
    </row>
    <row r="106" spans="1:9" ht="30" hidden="1" outlineLevel="1">
      <c r="A106" s="29"/>
      <c r="B106" s="60" t="s">
        <v>86</v>
      </c>
      <c r="C106" s="20">
        <v>3</v>
      </c>
      <c r="D106" s="16"/>
      <c r="E106" s="38"/>
      <c r="F106" s="40"/>
      <c r="G106" s="40"/>
      <c r="H106" s="40"/>
      <c r="I106" s="40"/>
    </row>
    <row r="107" spans="1:9" s="25" customFormat="1" collapsed="1">
      <c r="A107" s="26" t="s">
        <v>82</v>
      </c>
      <c r="B107" s="44" t="s">
        <v>83</v>
      </c>
      <c r="C107" s="27"/>
      <c r="D107" s="24">
        <v>0.03</v>
      </c>
      <c r="E107" s="28">
        <f>E108*D107/2</f>
        <v>0</v>
      </c>
      <c r="F107" s="28">
        <f>F108*D107/2</f>
        <v>0</v>
      </c>
      <c r="G107" s="28">
        <f>G108*D107/2</f>
        <v>0</v>
      </c>
      <c r="H107" s="28">
        <f>H108*D107/2</f>
        <v>0</v>
      </c>
      <c r="I107" s="28">
        <f>I108*D107/2</f>
        <v>0</v>
      </c>
    </row>
    <row r="108" spans="1:9" s="2" customFormat="1" ht="15.75" hidden="1" outlineLevel="1">
      <c r="A108" s="15"/>
      <c r="B108" s="29" t="s">
        <v>108</v>
      </c>
      <c r="C108" s="20">
        <v>3</v>
      </c>
      <c r="D108" s="16"/>
      <c r="E108" s="18"/>
      <c r="F108" s="39"/>
      <c r="G108" s="39"/>
      <c r="H108" s="39"/>
      <c r="I108" s="39"/>
    </row>
    <row r="109" spans="1:9" s="25" customFormat="1" collapsed="1">
      <c r="A109" s="26" t="s">
        <v>87</v>
      </c>
      <c r="B109" s="44" t="s">
        <v>88</v>
      </c>
      <c r="C109" s="27"/>
      <c r="D109" s="58">
        <v>0.1</v>
      </c>
      <c r="E109" s="28">
        <f>SUMPRODUCT(C110:C112,E110:E112)/SUM(C110:C112)*D109/2</f>
        <v>0</v>
      </c>
      <c r="F109" s="28">
        <f>SUMPRODUCT(C110:C112,F110:F112)/SUM(C110:C112)*D109/2</f>
        <v>0</v>
      </c>
      <c r="G109" s="28">
        <f>SUMPRODUCT(C110:C112,G110:G112)/SUM(C110:C112)*D109/2</f>
        <v>0</v>
      </c>
      <c r="H109" s="28">
        <f>SUMPRODUCT(C110:C112,H110:H112)/SUM(C110:C112)*D109/2</f>
        <v>0</v>
      </c>
      <c r="I109" s="28">
        <f>SUMPRODUCT(C110:C112,I110:I112)/SUM(C110:C112)*D109/2</f>
        <v>0</v>
      </c>
    </row>
    <row r="110" spans="1:9" s="2" customFormat="1" ht="285" hidden="1" outlineLevel="1">
      <c r="A110" s="29"/>
      <c r="B110" s="54" t="s">
        <v>89</v>
      </c>
      <c r="C110" s="38">
        <v>3</v>
      </c>
      <c r="D110" s="55"/>
      <c r="E110" s="29"/>
      <c r="F110" s="29"/>
      <c r="G110" s="29"/>
      <c r="H110" s="29"/>
      <c r="I110" s="29"/>
    </row>
    <row r="111" spans="1:9" s="2" customFormat="1" ht="45" hidden="1" outlineLevel="1">
      <c r="A111" s="29"/>
      <c r="B111" s="54" t="s">
        <v>115</v>
      </c>
      <c r="C111" s="38">
        <v>3</v>
      </c>
      <c r="D111" s="55"/>
      <c r="E111" s="29"/>
      <c r="F111" s="29"/>
      <c r="G111" s="29"/>
      <c r="H111" s="29"/>
      <c r="I111" s="29"/>
    </row>
    <row r="112" spans="1:9" hidden="1" outlineLevel="1">
      <c r="A112" s="29"/>
      <c r="B112" s="29" t="s">
        <v>90</v>
      </c>
      <c r="C112" s="38">
        <v>2</v>
      </c>
      <c r="D112" s="55"/>
      <c r="E112" s="29"/>
      <c r="F112" s="29"/>
      <c r="G112" s="29"/>
      <c r="H112" s="29"/>
      <c r="I112" s="29"/>
    </row>
  </sheetData>
  <mergeCells count="1">
    <mergeCell ref="E1:I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12" sqref="O12"/>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USIM</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Hussein Helmi Jalloul</dc:creator>
  <cp:lastModifiedBy>IT</cp:lastModifiedBy>
  <dcterms:created xsi:type="dcterms:W3CDTF">2019-02-26T13:25:57Z</dcterms:created>
  <dcterms:modified xsi:type="dcterms:W3CDTF">2023-08-10T09:07:01Z</dcterms:modified>
</cp:coreProperties>
</file>